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7RR8JxcxV/51H32Tozf8xB40kh7S0apAIyYk7emb9whRcdiUCTaO+G8ccEXzjaSR3IlCjcpf/wesxVObfcGQ9w==" workbookSaltValue="dNoW6WqFkKSq2RTeTNNGC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<sst xmlns="http://schemas.openxmlformats.org/spreadsheetml/2006/main" xmlns:r="http://schemas.openxmlformats.org/officeDocument/2006/relationships" count="116" uniqueCount="116">
  <si>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</si>
  <si>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</si>
  <si>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</si>
  <si>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</si>
  <si>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</si>
  <si>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</si>
  <si>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</si>
  <si>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</si>
  <si>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</si>
  <si>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</si>
  <si>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</si>
  <si>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</si>
  <si>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</si>
  <si>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</si>
  <si>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</si>
  <si>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</si>
  <si>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</si>
  <si>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</si>
  <si>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</si>
  <si>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</si>
  <si>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</si>
  <si>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</si>
  <si>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</si>
  <si>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</si>
  <si>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</si>
  <si>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</si>
  <si>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</si>
  <si>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</si>
  <si>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</si>
  <si>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</si>
  <si>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</si>
  <si>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</si>
  <si>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</si>
  <si>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</si>
  <si>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</si>
  <si>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</si>
  <si>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</si>
  <si>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</si>
  <si>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</si>
  <si>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</si>
  <si>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</si>
  <si>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</si>
  <si>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</si>
  <si>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</si>
  <si>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</si>
  <si>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</si>
  <si>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</si>
  <si>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</si>
  <si>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</si>
  <si>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</si>
  <si>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</si>
  <si>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</si>
  <si>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</si>
  <si>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</si>
  <si>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</si>
  <si>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</si>
  <si>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</si>
  <si>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</si>
  <si>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</si>
  <si>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</si>
  <si>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</si>
  <si>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</si>
  <si>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</si>
  <si>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</si>
  <si>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</si>
  <si>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</si>
  <si>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</si>
  <si>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</si>
  <si>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</si>
  <si>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</si>
  <si>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</si>
  <si>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</si>
  <si>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</si>
  <si>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</si>
  <si>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</si>
  <si>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</si>
  <si>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</si>
  <si>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</si>
  <si>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</si>
  <si>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</si>
  <si>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</si>
  <si>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</si>
  <si>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</si>
  <si>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</si>
  <si>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</si>
  <si>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</si>
  <si>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</si>
  <si>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</si>
  <si>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</si>
  <si>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</si>
  <si>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</si>
  <si>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</si>
  <si>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</si>
  <si>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</si>
  <si>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</si>
  <si>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</si>
  <si>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外ヶ浜町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</si>
  <si>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</si>
  <si>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</si>
  <si>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</si>
  <si>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</si>
  <si>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</si>
  <si>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</si>
  <si>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</si>
  <si>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</si>
  <si>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</si>
  <si>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</si>
  <si>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</si>
  <si>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</si>
  <si>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</si>
  <si>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</si>
  <si>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</si>
  <si>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</si>
  <si>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収益的収支比率は100％を下回っており、昨年とほぼ同率の比率であるため、不足分を一般会計からの繰入金によって補填している状況にある。
　企業債残高対事業規模比率は昨年と比べ高くなっており、類似団体の約7倍であり、依然として高い比率となっている。これは、事業規模を大きく上回る企業債残高であり、厳しい財政状態である。
　経費回収率は類似団体をやや上回っているが、業務委託費の増加により汚水処理費が増加したため、昨年に比べてやや減少している。汚水処理原価については、類似団体を下回る水準となっているが、経費回収率と同様に業務委託費の増加で汚水処理費が増加したことにより前年度からやや上昇している。処理区域内は世帯数の減少と高齢世帯の増加が著しいため、下水道の加入促進を行い、水洗化率の向上に努めているものの、大幅な料金収入の増加を見込めない状況である。今後は、計画的・効率的な投資や施設運営にかかる経常的なコストの削減、使用料の見直し等を検討していく必要があると考えられる。</t>
    <rPh sb="1" eb="4">
      <t>シュウエキテキ</t>
    </rPh>
    <rPh sb="4" eb="6">
      <t>シュウシ</t>
    </rPh>
    <rPh sb="6" eb="8">
      <t>ヒリツ</t>
    </rPh>
    <rPh sb="14" eb="16">
      <t>シタマワ</t>
    </rPh>
    <rPh sb="21" eb="23">
      <t>サクネン</t>
    </rPh>
    <rPh sb="26" eb="28">
      <t>ドウリツ</t>
    </rPh>
    <rPh sb="29" eb="31">
      <t>ヒリツ</t>
    </rPh>
    <rPh sb="37" eb="40">
      <t>フソクブン</t>
    </rPh>
    <rPh sb="41" eb="45">
      <t>イッパ</t>
    </rPh>
    <rPh sb="48" eb="51">
      <t>クリイ</t>
    </rPh>
    <rPh sb="55" eb="57">
      <t>ホテン</t>
    </rPh>
    <rPh sb="61" eb="66">
      <t>ジョウキ</t>
    </rPh>
    <rPh sb="69" eb="72">
      <t>キギ</t>
    </rPh>
    <rPh sb="72" eb="74">
      <t>ザンダカ</t>
    </rPh>
    <rPh sb="74" eb="75">
      <t>タイ</t>
    </rPh>
    <rPh sb="75" eb="79">
      <t>ジギ</t>
    </rPh>
    <rPh sb="79" eb="81">
      <t>ヒリツ</t>
    </rPh>
    <rPh sb="82" eb="84">
      <t>サクネン</t>
    </rPh>
    <rPh sb="85" eb="86">
      <t>クラ</t>
    </rPh>
    <rPh sb="87" eb="88">
      <t>タカ</t>
    </rPh>
    <rPh sb="95" eb="99">
      <t>ルイジ</t>
    </rPh>
    <rPh sb="100" eb="101">
      <t>ヤク</t>
    </rPh>
    <rPh sb="102" eb="103">
      <t>バイ</t>
    </rPh>
    <rPh sb="107" eb="109">
      <t>イゼン</t>
    </rPh>
    <rPh sb="112" eb="113">
      <t>タカ</t>
    </rPh>
    <rPh sb="114" eb="116">
      <t>ヒリツ</t>
    </rPh>
    <rPh sb="127" eb="132">
      <t>ジギョ</t>
    </rPh>
    <rPh sb="132" eb="133">
      <t>オオ</t>
    </rPh>
    <rPh sb="135" eb="137">
      <t>ウワマワ</t>
    </rPh>
    <rPh sb="138" eb="141">
      <t>キギ</t>
    </rPh>
    <rPh sb="141" eb="143">
      <t>ザンダカ</t>
    </rPh>
    <rPh sb="147" eb="148">
      <t>キビ</t>
    </rPh>
    <rPh sb="150" eb="152">
      <t>ザイセイ</t>
    </rPh>
    <rPh sb="152" eb="154">
      <t>ジョウタイ</t>
    </rPh>
    <rPh sb="160" eb="162">
      <t>ケイヒ</t>
    </rPh>
    <rPh sb="162" eb="166">
      <t>カイシュ</t>
    </rPh>
    <rPh sb="166" eb="171">
      <t>ルイジダ</t>
    </rPh>
    <rPh sb="173" eb="175">
      <t>ウワマワ</t>
    </rPh>
    <rPh sb="181" eb="187">
      <t>ギョウムイ</t>
    </rPh>
    <rPh sb="187" eb="189">
      <t>ゾウカ</t>
    </rPh>
    <rPh sb="192" eb="198">
      <t>オスイショリ</t>
    </rPh>
    <rPh sb="198" eb="200">
      <t>ゾウカ</t>
    </rPh>
    <rPh sb="205" eb="207">
      <t>サクネン</t>
    </rPh>
    <rPh sb="208" eb="209">
      <t>クラ</t>
    </rPh>
    <rPh sb="213" eb="215">
      <t>ゲンショウ</t>
    </rPh>
    <rPh sb="220" eb="224">
      <t>オスイシ</t>
    </rPh>
    <rPh sb="224" eb="226">
      <t>ゲンカ</t>
    </rPh>
    <rPh sb="232" eb="237">
      <t>ルイジダ</t>
    </rPh>
    <rPh sb="237" eb="239">
      <t>シタマワ</t>
    </rPh>
    <rPh sb="240" eb="242">
      <t>スイジュン</t>
    </rPh>
    <rPh sb="250" eb="252">
      <t>ケイヒ</t>
    </rPh>
    <rPh sb="252" eb="255">
      <t>カイシ</t>
    </rPh>
    <rPh sb="256" eb="258">
      <t>ドウヨウ</t>
    </rPh>
    <rPh sb="259" eb="265">
      <t>ギョウムイ</t>
    </rPh>
    <rPh sb="265" eb="267">
      <t>ゾウカ</t>
    </rPh>
    <rPh sb="268" eb="274">
      <t>オスイショリ</t>
    </rPh>
    <rPh sb="274" eb="276">
      <t>ゾウカ</t>
    </rPh>
    <rPh sb="290" eb="292">
      <t>ジョウショウ</t>
    </rPh>
    <rPh sb="297" eb="303">
      <t>ショリクイキ</t>
    </rPh>
    <rPh sb="303" eb="306">
      <t>セタイスウ</t>
    </rPh>
    <rPh sb="307" eb="309">
      <t>ゲンショウ</t>
    </rPh>
    <rPh sb="310" eb="314">
      <t>コウレイセタイ</t>
    </rPh>
    <rPh sb="315" eb="317">
      <t>ゾウカ</t>
    </rPh>
    <rPh sb="318" eb="319">
      <t>イチジル</t>
    </rPh>
    <rPh sb="324" eb="327">
      <t>ゲスイドウ</t>
    </rPh>
    <rPh sb="328" eb="330">
      <t>カニュウ</t>
    </rPh>
    <rPh sb="330" eb="332">
      <t>ソクシン</t>
    </rPh>
    <rPh sb="333" eb="334">
      <t>オコナ</t>
    </rPh>
    <rPh sb="336" eb="340">
      <t>スイセン</t>
    </rPh>
    <rPh sb="341" eb="343">
      <t>コウジョウ</t>
    </rPh>
    <rPh sb="344" eb="345">
      <t>ツト</t>
    </rPh>
    <rPh sb="353" eb="355">
      <t>オオハバ</t>
    </rPh>
    <rPh sb="356" eb="360">
      <t>リョウキンシュウニュウ</t>
    </rPh>
    <rPh sb="361" eb="363">
      <t>ゾウカ</t>
    </rPh>
    <rPh sb="364" eb="366">
      <t>ミコ</t>
    </rPh>
    <rPh sb="369" eb="371">
      <t>ジョウキョウ</t>
    </rPh>
    <rPh sb="375" eb="377">
      <t>コンゴ</t>
    </rPh>
    <rPh sb="379" eb="382">
      <t>ケイカクテキ</t>
    </rPh>
    <rPh sb="383" eb="386">
      <t>コウリツテキ</t>
    </rPh>
    <rPh sb="387" eb="389">
      <t>トウシ</t>
    </rPh>
    <rPh sb="390" eb="395">
      <t>シセツウン</t>
    </rPh>
    <rPh sb="398" eb="401">
      <t>ケイジョウテキ</t>
    </rPh>
    <rPh sb="406" eb="408">
      <t>サクゲン</t>
    </rPh>
    <rPh sb="409" eb="412">
      <t>シヨウリョウ</t>
    </rPh>
    <rPh sb="413" eb="415">
      <t>ミナオ</t>
    </rPh>
    <rPh sb="416" eb="417">
      <t>トウ</t>
    </rPh>
    <rPh sb="418" eb="420">
      <t>ケントウ</t>
    </rPh>
    <rPh sb="424" eb="426">
      <t>ヒツヨウ</t>
    </rPh>
    <rPh sb="430" eb="431">
      <t>カンガ</t>
    </rPh>
    <phoneticPr fontId="1"/>
  </si>
  <si>
    <t>　供用開始から10年以下であるため、自然災害や設備機器の故障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
　管渠については、令和7年度まで新たな管布設を行う予定である。更新については、最も古い管渠が布設からの経過年数が25年以上という状況であることから、管渠の標準耐用年数が50年ということを考慮して、現状では実施しない予定である。</t>
    <rPh sb="1" eb="5">
      <t>キョウヨウ</t>
    </rPh>
    <rPh sb="9" eb="10">
      <t>ネン</t>
    </rPh>
    <rPh sb="10" eb="12">
      <t>イカ</t>
    </rPh>
    <rPh sb="18" eb="23">
      <t>シゼンサ</t>
    </rPh>
    <rPh sb="23" eb="28">
      <t>セツビキ</t>
    </rPh>
    <rPh sb="28" eb="32">
      <t>コショウ</t>
    </rPh>
    <rPh sb="32" eb="35">
      <t>キンキュウセイ</t>
    </rPh>
    <rPh sb="38" eb="40">
      <t>バアイ</t>
    </rPh>
    <rPh sb="40" eb="42">
      <t>イガイ</t>
    </rPh>
    <rPh sb="43" eb="45">
      <t>コウシン</t>
    </rPh>
    <rPh sb="46" eb="47">
      <t>オコナ</t>
    </rPh>
    <rPh sb="53" eb="54">
      <t>ネン</t>
    </rPh>
    <rPh sb="54" eb="57">
      <t>ケイカ</t>
    </rPh>
    <rPh sb="60" eb="62">
      <t>キノウ</t>
    </rPh>
    <rPh sb="63" eb="66">
      <t>ケイゾクテキ</t>
    </rPh>
    <rPh sb="67" eb="69">
      <t>ハッキ</t>
    </rPh>
    <rPh sb="90" eb="92">
      <t>ケイカク</t>
    </rPh>
    <rPh sb="93" eb="95">
      <t>サクテイ</t>
    </rPh>
    <rPh sb="97" eb="99">
      <t>シセツ</t>
    </rPh>
    <rPh sb="100" eb="104">
      <t>チョウジュミョウカ</t>
    </rPh>
    <rPh sb="105" eb="106">
      <t>ハカ</t>
    </rPh>
    <rPh sb="111" eb="115">
      <t>カイチク</t>
    </rPh>
    <rPh sb="115" eb="117">
      <t>ザイゲン</t>
    </rPh>
    <rPh sb="118" eb="120">
      <t>カクホ</t>
    </rPh>
    <rPh sb="121" eb="123">
      <t>ケイエイ</t>
    </rPh>
    <rPh sb="124" eb="125">
      <t>アタ</t>
    </rPh>
    <rPh sb="127" eb="129">
      <t>エイキョウ</t>
    </rPh>
    <rPh sb="129" eb="130">
      <t>トウ</t>
    </rPh>
    <rPh sb="131" eb="132">
      <t>フ</t>
    </rPh>
    <rPh sb="135" eb="137">
      <t>ブンセキ</t>
    </rPh>
    <rPh sb="143" eb="146">
      <t>チョウキテキ</t>
    </rPh>
    <rPh sb="147" eb="149">
      <t>シテン</t>
    </rPh>
    <rPh sb="150" eb="152">
      <t>シセツ</t>
    </rPh>
    <rPh sb="153" eb="158">
      <t>イジカン</t>
    </rPh>
    <rPh sb="158" eb="159">
      <t>オコナ</t>
    </rPh>
    <rPh sb="166" eb="168">
      <t>カンキョ</t>
    </rPh>
    <rPh sb="174" eb="176">
      <t>レイワ</t>
    </rPh>
    <rPh sb="177" eb="179">
      <t>ネンド</t>
    </rPh>
    <rPh sb="181" eb="182">
      <t>アラ</t>
    </rPh>
    <rPh sb="184" eb="185">
      <t>カン</t>
    </rPh>
    <rPh sb="185" eb="187">
      <t>フセツ</t>
    </rPh>
    <rPh sb="188" eb="189">
      <t>オコナ</t>
    </rPh>
    <rPh sb="190" eb="192">
      <t>ヨテイ</t>
    </rPh>
    <rPh sb="196" eb="198">
      <t>コウシン</t>
    </rPh>
    <rPh sb="204" eb="205">
      <t>モット</t>
    </rPh>
    <rPh sb="206" eb="207">
      <t>フル</t>
    </rPh>
    <rPh sb="208" eb="211">
      <t>カン</t>
    </rPh>
    <rPh sb="211" eb="213">
      <t>フセツ</t>
    </rPh>
    <rPh sb="216" eb="218">
      <t>ケイカ</t>
    </rPh>
    <rPh sb="218" eb="220">
      <t>ネンスウ</t>
    </rPh>
    <rPh sb="223" eb="224">
      <t>ネン</t>
    </rPh>
    <rPh sb="224" eb="226">
      <t>イジョウ</t>
    </rPh>
    <rPh sb="229" eb="231">
      <t>ジョウキョウ</t>
    </rPh>
    <rPh sb="239" eb="241">
      <t>カンキョ</t>
    </rPh>
    <rPh sb="242" eb="244">
      <t>ヒョウジュン</t>
    </rPh>
    <rPh sb="244" eb="248">
      <t>タイヨウ</t>
    </rPh>
    <rPh sb="251" eb="252">
      <t>ネン</t>
    </rPh>
    <rPh sb="258" eb="260">
      <t>コウリョ</t>
    </rPh>
    <rPh sb="263" eb="265">
      <t>ゲンジョウ</t>
    </rPh>
    <rPh sb="267" eb="269">
      <t>ジッシ</t>
    </rPh>
    <rPh sb="272" eb="274">
      <t>ヨテイ</t>
    </rPh>
    <phoneticPr fontId="1"/>
  </si>
  <si>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4">
      <t>キギ</t>
    </rPh>
    <rPh sb="4" eb="6">
      <t>ザンダカ</t>
    </rPh>
    <rPh sb="7" eb="9">
      <t>オ</t>
    </rPh>
    <rPh sb="10" eb="12">
      <t>シュウニュウ</t>
    </rPh>
    <rPh sb="13" eb="16">
      <t>ダイブブン</t>
    </rPh>
    <rPh sb="17" eb="21">
      <t>イッパンカイケイ</t>
    </rPh>
    <rPh sb="24" eb="28">
      <t>クリイレ</t>
    </rPh>
    <rPh sb="28" eb="29">
      <t>シ</t>
    </rPh>
    <rPh sb="40" eb="42">
      <t>ヒジョウ</t>
    </rPh>
    <rPh sb="43" eb="44">
      <t>キビ</t>
    </rPh>
    <rPh sb="46" eb="48">
      <t>ケイエイ</t>
    </rPh>
    <rPh sb="48" eb="50">
      <t>ジョウタイ</t>
    </rPh>
    <rPh sb="56" eb="59">
      <t>シヨウリョウ</t>
    </rPh>
    <rPh sb="60" eb="67">
      <t>オスイショリヒ</t>
    </rPh>
    <rPh sb="67" eb="69">
      <t>ミナオ</t>
    </rPh>
    <rPh sb="71" eb="73">
      <t>ケントウ</t>
    </rPh>
    <rPh sb="80" eb="82">
      <t>ヒツヨウ</t>
    </rPh>
    <rPh sb="84" eb="85">
      <t>カンガ</t>
    </rPh>
    <rPh sb="90" eb="92">
      <t>ゲンジョウ</t>
    </rPh>
    <rPh sb="93" eb="95">
      <t>ハアク</t>
    </rPh>
    <rPh sb="97" eb="99">
      <t>ショウライ</t>
    </rPh>
    <rPh sb="100" eb="102">
      <t>ミコ</t>
    </rPh>
    <rPh sb="103" eb="105">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72" eb="174">
      <t>ミコ</t>
    </rPh>
    <rPh sb="180" eb="182">
      <t>テキセイ</t>
    </rPh>
    <rPh sb="183" eb="185">
      <t>ザイゲン</t>
    </rPh>
    <rPh sb="186" eb="188">
      <t>カクホ</t>
    </rPh>
    <rPh sb="189" eb="194">
      <t>トウシケイ</t>
    </rPh>
    <rPh sb="194" eb="196">
      <t>ミナオ</t>
    </rPh>
    <rPh sb="202" eb="204">
      <t>ジギョウ</t>
    </rPh>
    <rPh sb="205" eb="206">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</si>
</sst>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formatCode="#,##0.00;&quot;△&quot;#,##0.00;&quot;-&quot;">
                  <c:v>0.56999999999999995</c:v>
                </c:pt>
                <c:pt idx="1">
                  <c:v>0</c:v>
                </c:pt>
                <c:pt idx="2">
                  <c:v>0</c:v>
                </c:pt>
                <c:pt idx="3">
                  <c:v>0</c:v>
                </c:pt>
                <c:pt idx="4" formatCode="#,##0.00;&quot;△&quot;#,##0.00;&quot;-&quot;">
                  <c:v>3.35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49</c:v>
                </c:pt>
                <c:pt idx="1">
                  <c:v>47.2</c:v>
                </c:pt>
                <c:pt idx="2">
                  <c:v>49.8</c:v>
                </c:pt>
                <c:pt idx="3">
                  <c:v>49.4</c:v>
                </c:pt>
                <c:pt idx="4">
                  <c:v>51.4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36.97</c:v>
                </c:pt>
                <c:pt idx="1">
                  <c:v>39.51</c:v>
                </c:pt>
                <c:pt idx="2">
                  <c:v>41.6</c:v>
                </c:pt>
                <c:pt idx="3">
                  <c:v>43.76</c:v>
                </c:pt>
                <c:pt idx="4">
                  <c:v>40.72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39.01</c:v>
                </c:pt>
                <c:pt idx="1">
                  <c:v>39.659999999999997</c:v>
                </c:pt>
                <c:pt idx="2">
                  <c:v>31.28</c:v>
                </c:pt>
                <c:pt idx="3">
                  <c:v>32.6</c:v>
                </c:pt>
                <c:pt idx="4">
                  <c:v>33.64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67.12</c:v>
                </c:pt>
                <c:pt idx="1">
                  <c:v>61.03</c:v>
                </c:pt>
                <c:pt idx="2">
                  <c:v>64.790000000000006</c:v>
                </c:pt>
                <c:pt idx="3">
                  <c:v>65.75</c:v>
                </c:pt>
                <c:pt idx="4">
                  <c:v>67.569999999999993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86.56</c:v>
                </c:pt>
                <c:pt idx="1">
                  <c:v>82.06</c:v>
                </c:pt>
                <c:pt idx="2">
                  <c:v>80.25</c:v>
                </c:pt>
                <c:pt idx="3">
                  <c:v>77.959999999999994</c:v>
                </c:pt>
                <c:pt idx="4">
                  <c:v>77.67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9019.42</c:v>
                </c:pt>
                <c:pt idx="1">
                  <c:v>9083.2000000000007</c:v>
                </c:pt>
                <c:pt idx="2">
                  <c:v>8927.06</c:v>
                </c:pt>
                <c:pt idx="3">
                  <c:v>8096.38</c:v>
                </c:pt>
                <c:pt idx="4">
                  <c:v>9113.9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1689.65</c:v>
                </c:pt>
                <c:pt idx="1">
                  <c:v>808.77</c:v>
                </c:pt>
                <c:pt idx="2">
                  <c:v>560.16</c:v>
                </c:pt>
                <c:pt idx="3">
                  <c:v>954.29</c:v>
                </c:pt>
                <c:pt idx="4">
                  <c:v>1332.23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77.47</c:v>
                </c:pt>
                <c:pt idx="1">
                  <c:v>61.5</c:v>
                </c:pt>
                <c:pt idx="2">
                  <c:v>48.22</c:v>
                </c:pt>
                <c:pt idx="3">
                  <c:v>36.01</c:v>
                </c:pt>
                <c:pt idx="4">
                  <c:v>34.39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58.12</c:v>
                </c:pt>
                <c:pt idx="1">
                  <c:v>48.2</c:v>
                </c:pt>
                <c:pt idx="2">
                  <c:v>30.88</c:v>
                </c:pt>
                <c:pt idx="3">
                  <c:v>34.03</c:v>
                </c:pt>
                <c:pt idx="4">
                  <c:v>26.53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194.57</c:v>
                </c:pt>
                <c:pt idx="1">
                  <c:v>246.63</c:v>
                </c:pt>
                <c:pt idx="2">
                  <c:v>314.94</c:v>
                </c:pt>
                <c:pt idx="3">
                  <c:v>428.65</c:v>
                </c:pt>
                <c:pt idx="4">
                  <c:v>431.27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304.98</c:v>
                </c:pt>
                <c:pt idx="1">
                  <c:v>345.96</c:v>
                </c:pt>
                <c:pt idx="2">
                  <c:v>525.91999999999996</c:v>
                </c:pt>
                <c:pt idx="3">
                  <c:v>470.79</c:v>
                </c:pt>
                <c:pt idx="4">
                  <c:v>628.99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90" zoomScaleNormal="90"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13</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15</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Cd3</v>
      </c>
      <c r="X8" s="6"/>
      <c r="Y8" s="6"/>
      <c r="Z8" s="6"/>
      <c r="AA8" s="6"/>
      <c r="AB8" s="6"/>
      <c r="AC8" s="6"/>
      <c r="AD8" s="20" t="str">
        <f>データ!$M$6</f>
        <v>非設置</v>
      </c>
      <c r="AE8" s="20"/>
      <c r="AF8" s="20"/>
      <c r="AG8" s="20"/>
      <c r="AH8" s="20"/>
      <c r="AI8" s="20"/>
      <c r="AJ8" s="20"/>
      <c r="AK8" s="3"/>
      <c r="AL8" s="21">
        <f>データ!S6</f>
        <v>5358</v>
      </c>
      <c r="AM8" s="21"/>
      <c r="AN8" s="21"/>
      <c r="AO8" s="21"/>
      <c r="AP8" s="21"/>
      <c r="AQ8" s="21"/>
      <c r="AR8" s="21"/>
      <c r="AS8" s="21"/>
      <c r="AT8" s="7">
        <f>データ!T6</f>
        <v>230.3</v>
      </c>
      <c r="AU8" s="7"/>
      <c r="AV8" s="7"/>
      <c r="AW8" s="7"/>
      <c r="AX8" s="7"/>
      <c r="AY8" s="7"/>
      <c r="AZ8" s="7"/>
      <c r="BA8" s="7"/>
      <c r="BB8" s="7">
        <f>データ!U6</f>
        <v>23.27</v>
      </c>
      <c r="BC8" s="7"/>
      <c r="BD8" s="7"/>
      <c r="BE8" s="7"/>
      <c r="BF8" s="7"/>
      <c r="BG8" s="7"/>
      <c r="BH8" s="7"/>
      <c r="BI8" s="7"/>
      <c r="BJ8" s="3"/>
      <c r="BK8" s="3"/>
      <c r="BL8" s="27" t="s">
        <v>12</v>
      </c>
      <c r="BM8" s="37"/>
      <c r="BN8" s="44" t="s">
        <v>19</v>
      </c>
      <c r="BO8" s="44"/>
      <c r="BP8" s="44"/>
      <c r="BQ8" s="44"/>
      <c r="BR8" s="44"/>
      <c r="BS8" s="44"/>
      <c r="BT8" s="44"/>
      <c r="BU8" s="44"/>
      <c r="BV8" s="44"/>
      <c r="BW8" s="44"/>
      <c r="BX8" s="44"/>
      <c r="BY8" s="48"/>
    </row>
    <row r="9" spans="1:78" ht="18.75" customHeight="1">
      <c r="A9" s="2"/>
      <c r="B9" s="5" t="s">
        <v>20</v>
      </c>
      <c r="C9" s="5"/>
      <c r="D9" s="5"/>
      <c r="E9" s="5"/>
      <c r="F9" s="5"/>
      <c r="G9" s="5"/>
      <c r="H9" s="5"/>
      <c r="I9" s="5" t="s">
        <v>22</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24.81</v>
      </c>
      <c r="Q10" s="7"/>
      <c r="R10" s="7"/>
      <c r="S10" s="7"/>
      <c r="T10" s="7"/>
      <c r="U10" s="7"/>
      <c r="V10" s="7"/>
      <c r="W10" s="7">
        <f>データ!Q6</f>
        <v>81.069999999999993</v>
      </c>
      <c r="X10" s="7"/>
      <c r="Y10" s="7"/>
      <c r="Z10" s="7"/>
      <c r="AA10" s="7"/>
      <c r="AB10" s="7"/>
      <c r="AC10" s="7"/>
      <c r="AD10" s="21">
        <f>データ!R6</f>
        <v>2860</v>
      </c>
      <c r="AE10" s="21"/>
      <c r="AF10" s="21"/>
      <c r="AG10" s="21"/>
      <c r="AH10" s="21"/>
      <c r="AI10" s="21"/>
      <c r="AJ10" s="21"/>
      <c r="AK10" s="2"/>
      <c r="AL10" s="21">
        <f>データ!V6</f>
        <v>1305</v>
      </c>
      <c r="AM10" s="21"/>
      <c r="AN10" s="21"/>
      <c r="AO10" s="21"/>
      <c r="AP10" s="21"/>
      <c r="AQ10" s="21"/>
      <c r="AR10" s="21"/>
      <c r="AS10" s="21"/>
      <c r="AT10" s="7">
        <f>データ!W6</f>
        <v>0.79</v>
      </c>
      <c r="AU10" s="7"/>
      <c r="AV10" s="7"/>
      <c r="AW10" s="7"/>
      <c r="AX10" s="7"/>
      <c r="AY10" s="7"/>
      <c r="AZ10" s="7"/>
      <c r="BA10" s="7"/>
      <c r="BB10" s="7">
        <f>データ!X6</f>
        <v>1651.9</v>
      </c>
      <c r="BC10" s="7"/>
      <c r="BD10" s="7"/>
      <c r="BE10" s="7"/>
      <c r="BF10" s="7"/>
      <c r="BG10" s="7"/>
      <c r="BH10" s="7"/>
      <c r="BI10" s="7"/>
      <c r="BJ10" s="2"/>
      <c r="BK10" s="2"/>
      <c r="BL10" s="29" t="s">
        <v>37</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45</v>
      </c>
      <c r="F85" s="12" t="s">
        <v>47</v>
      </c>
      <c r="G85" s="12" t="s">
        <v>48</v>
      </c>
      <c r="H85" s="12" t="s">
        <v>42</v>
      </c>
      <c r="I85" s="12" t="s">
        <v>9</v>
      </c>
      <c r="J85" s="12" t="s">
        <v>49</v>
      </c>
      <c r="K85" s="12" t="s">
        <v>50</v>
      </c>
      <c r="L85" s="12" t="s">
        <v>32</v>
      </c>
      <c r="M85" s="12" t="s">
        <v>36</v>
      </c>
      <c r="N85" s="12" t="s">
        <v>51</v>
      </c>
      <c r="O85" s="12" t="s">
        <v>52</v>
      </c>
    </row>
    <row r="86" spans="1:78" hidden="1">
      <c r="B86" s="12"/>
      <c r="C86" s="12"/>
      <c r="D86" s="12"/>
      <c r="E86" s="12" t="str">
        <f>データ!AI6</f>
        <v/>
      </c>
      <c r="F86" s="12" t="s">
        <v>39</v>
      </c>
      <c r="G86" s="12" t="s">
        <v>39</v>
      </c>
      <c r="H86" s="12" t="str">
        <f>データ!BP6</f>
        <v>【652.82】</v>
      </c>
      <c r="I86" s="12" t="str">
        <f>データ!CA6</f>
        <v>【97.61】</v>
      </c>
      <c r="J86" s="12" t="str">
        <f>データ!CL6</f>
        <v>【138.29】</v>
      </c>
      <c r="K86" s="12" t="str">
        <f>データ!CW6</f>
        <v>【59.10】</v>
      </c>
      <c r="L86" s="12" t="str">
        <f>データ!DH6</f>
        <v>【95.82】</v>
      </c>
      <c r="M86" s="12" t="s">
        <v>39</v>
      </c>
      <c r="N86" s="12" t="s">
        <v>39</v>
      </c>
      <c r="O86" s="12" t="str">
        <f>データ!EO6</f>
        <v>【0.23】</v>
      </c>
    </row>
  </sheetData>
  <sheetProtection algorithmName="SHA-512" hashValue="GDCacHeSYT2faVMtl2/2bYlLeAuVCPPRejL8MjvBf8hv0Dp1i80g4m5gcyZ46fIafg/9XxbggcVP8YOWTew+Mg==" saltValue="69HXFBIQmyZ4XcwK6OHFX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33</v>
      </c>
      <c r="C3" s="58" t="s">
        <v>58</v>
      </c>
      <c r="D3" s="58" t="s">
        <v>59</v>
      </c>
      <c r="E3" s="58" t="s">
        <v>5</v>
      </c>
      <c r="F3" s="58" t="s">
        <v>4</v>
      </c>
      <c r="G3" s="58" t="s">
        <v>23</v>
      </c>
      <c r="H3" s="65" t="s">
        <v>55</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61</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6</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44</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5" s="55" customFormat="1">
      <c r="A6" s="56" t="s">
        <v>95</v>
      </c>
      <c r="B6" s="61">
        <f t="shared" ref="B6:X6" si="1">B7</f>
        <v>2022</v>
      </c>
      <c r="C6" s="61">
        <f t="shared" si="1"/>
        <v>23078</v>
      </c>
      <c r="D6" s="61">
        <f t="shared" si="1"/>
        <v>47</v>
      </c>
      <c r="E6" s="61">
        <f t="shared" si="1"/>
        <v>17</v>
      </c>
      <c r="F6" s="61">
        <f t="shared" si="1"/>
        <v>1</v>
      </c>
      <c r="G6" s="61">
        <f t="shared" si="1"/>
        <v>0</v>
      </c>
      <c r="H6" s="61" t="str">
        <f t="shared" si="1"/>
        <v>青森県　外ヶ浜町</v>
      </c>
      <c r="I6" s="61" t="str">
        <f t="shared" si="1"/>
        <v>法非適用</v>
      </c>
      <c r="J6" s="61" t="str">
        <f t="shared" si="1"/>
        <v>下水道事業</v>
      </c>
      <c r="K6" s="61" t="str">
        <f t="shared" si="1"/>
        <v>公共下水道</v>
      </c>
      <c r="L6" s="61" t="str">
        <f t="shared" si="1"/>
        <v>Cd3</v>
      </c>
      <c r="M6" s="61" t="str">
        <f t="shared" si="1"/>
        <v>非設置</v>
      </c>
      <c r="N6" s="70" t="str">
        <f t="shared" si="1"/>
        <v>-</v>
      </c>
      <c r="O6" s="70" t="str">
        <f t="shared" si="1"/>
        <v>該当数値なし</v>
      </c>
      <c r="P6" s="70">
        <f t="shared" si="1"/>
        <v>24.81</v>
      </c>
      <c r="Q6" s="70">
        <f t="shared" si="1"/>
        <v>81.069999999999993</v>
      </c>
      <c r="R6" s="70">
        <f t="shared" si="1"/>
        <v>2860</v>
      </c>
      <c r="S6" s="70">
        <f t="shared" si="1"/>
        <v>5358</v>
      </c>
      <c r="T6" s="70">
        <f t="shared" si="1"/>
        <v>230.3</v>
      </c>
      <c r="U6" s="70">
        <f t="shared" si="1"/>
        <v>23.27</v>
      </c>
      <c r="V6" s="70">
        <f t="shared" si="1"/>
        <v>1305</v>
      </c>
      <c r="W6" s="70">
        <f t="shared" si="1"/>
        <v>0.79</v>
      </c>
      <c r="X6" s="70">
        <f t="shared" si="1"/>
        <v>1651.9</v>
      </c>
      <c r="Y6" s="78">
        <f t="shared" ref="Y6:AH6" si="2">IF(Y7="",NA(),Y7)</f>
        <v>86.56</v>
      </c>
      <c r="Z6" s="78">
        <f t="shared" si="2"/>
        <v>82.06</v>
      </c>
      <c r="AA6" s="78">
        <f t="shared" si="2"/>
        <v>80.25</v>
      </c>
      <c r="AB6" s="78">
        <f t="shared" si="2"/>
        <v>77.959999999999994</v>
      </c>
      <c r="AC6" s="78">
        <f t="shared" si="2"/>
        <v>77.67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9019.42</v>
      </c>
      <c r="BG6" s="78">
        <f t="shared" si="5"/>
        <v>9083.2000000000007</v>
      </c>
      <c r="BH6" s="78">
        <f t="shared" si="5"/>
        <v>8927.06</v>
      </c>
      <c r="BI6" s="78">
        <f t="shared" si="5"/>
        <v>8096.38</v>
      </c>
      <c r="BJ6" s="78">
        <f t="shared" si="5"/>
        <v>9113.9</v>
      </c>
      <c r="BK6" s="78">
        <f t="shared" si="5"/>
        <v>1689.65</v>
      </c>
      <c r="BL6" s="78">
        <f t="shared" si="5"/>
        <v>808.77</v>
      </c>
      <c r="BM6" s="78">
        <f t="shared" si="5"/>
        <v>560.16</v>
      </c>
      <c r="BN6" s="78">
        <f t="shared" si="5"/>
        <v>954.29</v>
      </c>
      <c r="BO6" s="78">
        <f t="shared" si="5"/>
        <v>1332.23</v>
      </c>
      <c r="BP6" s="70" t="str">
        <f>IF(BP7="","",IF(BP7="-","【-】","【"&amp;SUBSTITUTE(TEXT(BP7,"#,##0.00"),"-","△")&amp;"】"))</f>
        <v>【652.82】</v>
      </c>
      <c r="BQ6" s="78">
        <f t="shared" ref="BQ6:BZ6" si="6">IF(BQ7="",NA(),BQ7)</f>
        <v>77.47</v>
      </c>
      <c r="BR6" s="78">
        <f t="shared" si="6"/>
        <v>61.5</v>
      </c>
      <c r="BS6" s="78">
        <f t="shared" si="6"/>
        <v>48.22</v>
      </c>
      <c r="BT6" s="78">
        <f t="shared" si="6"/>
        <v>36.01</v>
      </c>
      <c r="BU6" s="78">
        <f t="shared" si="6"/>
        <v>34.39</v>
      </c>
      <c r="BV6" s="78">
        <f t="shared" si="6"/>
        <v>58.12</v>
      </c>
      <c r="BW6" s="78">
        <f t="shared" si="6"/>
        <v>48.2</v>
      </c>
      <c r="BX6" s="78">
        <f t="shared" si="6"/>
        <v>30.88</v>
      </c>
      <c r="BY6" s="78">
        <f t="shared" si="6"/>
        <v>34.03</v>
      </c>
      <c r="BZ6" s="78">
        <f t="shared" si="6"/>
        <v>26.53</v>
      </c>
      <c r="CA6" s="70" t="str">
        <f>IF(CA7="","",IF(CA7="-","【-】","【"&amp;SUBSTITUTE(TEXT(CA7,"#,##0.00"),"-","△")&amp;"】"))</f>
        <v>【97.61】</v>
      </c>
      <c r="CB6" s="78">
        <f t="shared" ref="CB6:CK6" si="7">IF(CB7="",NA(),CB7)</f>
        <v>194.57</v>
      </c>
      <c r="CC6" s="78">
        <f t="shared" si="7"/>
        <v>246.63</v>
      </c>
      <c r="CD6" s="78">
        <f t="shared" si="7"/>
        <v>314.94</v>
      </c>
      <c r="CE6" s="78">
        <f t="shared" si="7"/>
        <v>428.65</v>
      </c>
      <c r="CF6" s="78">
        <f t="shared" si="7"/>
        <v>431.27</v>
      </c>
      <c r="CG6" s="78">
        <f t="shared" si="7"/>
        <v>304.98</v>
      </c>
      <c r="CH6" s="78">
        <f t="shared" si="7"/>
        <v>345.96</v>
      </c>
      <c r="CI6" s="78">
        <f t="shared" si="7"/>
        <v>525.91999999999996</v>
      </c>
      <c r="CJ6" s="78">
        <f t="shared" si="7"/>
        <v>470.79</v>
      </c>
      <c r="CK6" s="78">
        <f t="shared" si="7"/>
        <v>628.99</v>
      </c>
      <c r="CL6" s="70" t="str">
        <f>IF(CL7="","",IF(CL7="-","【-】","【"&amp;SUBSTITUTE(TEXT(CL7,"#,##0.00"),"-","△")&amp;"】"))</f>
        <v>【138.29】</v>
      </c>
      <c r="CM6" s="78">
        <f t="shared" ref="CM6:CV6" si="8">IF(CM7="",NA(),CM7)</f>
        <v>49</v>
      </c>
      <c r="CN6" s="78">
        <f t="shared" si="8"/>
        <v>47.2</v>
      </c>
      <c r="CO6" s="78">
        <f t="shared" si="8"/>
        <v>49.8</v>
      </c>
      <c r="CP6" s="78">
        <f t="shared" si="8"/>
        <v>49.4</v>
      </c>
      <c r="CQ6" s="78">
        <f t="shared" si="8"/>
        <v>51.4</v>
      </c>
      <c r="CR6" s="78">
        <f t="shared" si="8"/>
        <v>36.97</v>
      </c>
      <c r="CS6" s="78">
        <f t="shared" si="8"/>
        <v>39.51</v>
      </c>
      <c r="CT6" s="78">
        <f t="shared" si="8"/>
        <v>41.6</v>
      </c>
      <c r="CU6" s="78">
        <f t="shared" si="8"/>
        <v>43.76</v>
      </c>
      <c r="CV6" s="78">
        <f t="shared" si="8"/>
        <v>40.72</v>
      </c>
      <c r="CW6" s="70" t="str">
        <f>IF(CW7="","",IF(CW7="-","【-】","【"&amp;SUBSTITUTE(TEXT(CW7,"#,##0.00"),"-","△")&amp;"】"))</f>
        <v>【59.10】</v>
      </c>
      <c r="CX6" s="78">
        <f t="shared" ref="CX6:DG6" si="9">IF(CX7="",NA(),CX7)</f>
        <v>39.01</v>
      </c>
      <c r="CY6" s="78">
        <f t="shared" si="9"/>
        <v>39.659999999999997</v>
      </c>
      <c r="CZ6" s="78">
        <f t="shared" si="9"/>
        <v>31.28</v>
      </c>
      <c r="DA6" s="78">
        <f t="shared" si="9"/>
        <v>32.6</v>
      </c>
      <c r="DB6" s="78">
        <f t="shared" si="9"/>
        <v>33.64</v>
      </c>
      <c r="DC6" s="78">
        <f t="shared" si="9"/>
        <v>67.12</v>
      </c>
      <c r="DD6" s="78">
        <f t="shared" si="9"/>
        <v>61.03</v>
      </c>
      <c r="DE6" s="78">
        <f t="shared" si="9"/>
        <v>64.790000000000006</v>
      </c>
      <c r="DF6" s="78">
        <f t="shared" si="9"/>
        <v>65.75</v>
      </c>
      <c r="DG6" s="78">
        <f t="shared" si="9"/>
        <v>67.569999999999993</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0.56999999999999995</v>
      </c>
      <c r="EK6" s="70">
        <f t="shared" si="12"/>
        <v>0</v>
      </c>
      <c r="EL6" s="70">
        <f t="shared" si="12"/>
        <v>0</v>
      </c>
      <c r="EM6" s="70">
        <f t="shared" si="12"/>
        <v>0</v>
      </c>
      <c r="EN6" s="78">
        <f t="shared" si="12"/>
        <v>3.35</v>
      </c>
      <c r="EO6" s="70" t="str">
        <f>IF(EO7="","",IF(EO7="-","【-】","【"&amp;SUBSTITUTE(TEXT(EO7,"#,##0.00"),"-","△")&amp;"】"))</f>
        <v>【0.23】</v>
      </c>
    </row>
    <row r="7" spans="1:145" s="55" customFormat="1">
      <c r="A7" s="56"/>
      <c r="B7" s="62">
        <v>2022</v>
      </c>
      <c r="C7" s="62">
        <v>23078</v>
      </c>
      <c r="D7" s="62">
        <v>47</v>
      </c>
      <c r="E7" s="62">
        <v>17</v>
      </c>
      <c r="F7" s="62">
        <v>1</v>
      </c>
      <c r="G7" s="62">
        <v>0</v>
      </c>
      <c r="H7" s="62" t="s">
        <v>96</v>
      </c>
      <c r="I7" s="62" t="s">
        <v>97</v>
      </c>
      <c r="J7" s="62" t="s">
        <v>98</v>
      </c>
      <c r="K7" s="62" t="s">
        <v>99</v>
      </c>
      <c r="L7" s="62" t="s">
        <v>100</v>
      </c>
      <c r="M7" s="62" t="s">
        <v>101</v>
      </c>
      <c r="N7" s="71" t="s">
        <v>39</v>
      </c>
      <c r="O7" s="71" t="s">
        <v>102</v>
      </c>
      <c r="P7" s="71">
        <v>24.81</v>
      </c>
      <c r="Q7" s="71">
        <v>81.069999999999993</v>
      </c>
      <c r="R7" s="71">
        <v>2860</v>
      </c>
      <c r="S7" s="71">
        <v>5358</v>
      </c>
      <c r="T7" s="71">
        <v>230.3</v>
      </c>
      <c r="U7" s="71">
        <v>23.27</v>
      </c>
      <c r="V7" s="71">
        <v>1305</v>
      </c>
      <c r="W7" s="71">
        <v>0.79</v>
      </c>
      <c r="X7" s="71">
        <v>1651.9</v>
      </c>
      <c r="Y7" s="71">
        <v>86.56</v>
      </c>
      <c r="Z7" s="71">
        <v>82.06</v>
      </c>
      <c r="AA7" s="71">
        <v>80.25</v>
      </c>
      <c r="AB7" s="71">
        <v>77.959999999999994</v>
      </c>
      <c r="AC7" s="71">
        <v>77.67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9019.42</v>
      </c>
      <c r="BG7" s="71">
        <v>9083.2000000000007</v>
      </c>
      <c r="BH7" s="71">
        <v>8927.06</v>
      </c>
      <c r="BI7" s="71">
        <v>8096.38</v>
      </c>
      <c r="BJ7" s="71">
        <v>9113.9</v>
      </c>
      <c r="BK7" s="71">
        <v>1689.65</v>
      </c>
      <c r="BL7" s="71">
        <v>808.77</v>
      </c>
      <c r="BM7" s="71">
        <v>560.16</v>
      </c>
      <c r="BN7" s="71">
        <v>954.29</v>
      </c>
      <c r="BO7" s="71">
        <v>1332.23</v>
      </c>
      <c r="BP7" s="71">
        <v>652.82000000000005</v>
      </c>
      <c r="BQ7" s="71">
        <v>77.47</v>
      </c>
      <c r="BR7" s="71">
        <v>61.5</v>
      </c>
      <c r="BS7" s="71">
        <v>48.22</v>
      </c>
      <c r="BT7" s="71">
        <v>36.01</v>
      </c>
      <c r="BU7" s="71">
        <v>34.39</v>
      </c>
      <c r="BV7" s="71">
        <v>58.12</v>
      </c>
      <c r="BW7" s="71">
        <v>48.2</v>
      </c>
      <c r="BX7" s="71">
        <v>30.88</v>
      </c>
      <c r="BY7" s="71">
        <v>34.03</v>
      </c>
      <c r="BZ7" s="71">
        <v>26.53</v>
      </c>
      <c r="CA7" s="71">
        <v>97.61</v>
      </c>
      <c r="CB7" s="71">
        <v>194.57</v>
      </c>
      <c r="CC7" s="71">
        <v>246.63</v>
      </c>
      <c r="CD7" s="71">
        <v>314.94</v>
      </c>
      <c r="CE7" s="71">
        <v>428.65</v>
      </c>
      <c r="CF7" s="71">
        <v>431.27</v>
      </c>
      <c r="CG7" s="71">
        <v>304.98</v>
      </c>
      <c r="CH7" s="71">
        <v>345.96</v>
      </c>
      <c r="CI7" s="71">
        <v>525.91999999999996</v>
      </c>
      <c r="CJ7" s="71">
        <v>470.79</v>
      </c>
      <c r="CK7" s="71">
        <v>628.99</v>
      </c>
      <c r="CL7" s="71">
        <v>138.29</v>
      </c>
      <c r="CM7" s="71">
        <v>49</v>
      </c>
      <c r="CN7" s="71">
        <v>47.2</v>
      </c>
      <c r="CO7" s="71">
        <v>49.8</v>
      </c>
      <c r="CP7" s="71">
        <v>49.4</v>
      </c>
      <c r="CQ7" s="71">
        <v>51.4</v>
      </c>
      <c r="CR7" s="71">
        <v>36.97</v>
      </c>
      <c r="CS7" s="71">
        <v>39.51</v>
      </c>
      <c r="CT7" s="71">
        <v>41.6</v>
      </c>
      <c r="CU7" s="71">
        <v>43.76</v>
      </c>
      <c r="CV7" s="71">
        <v>40.72</v>
      </c>
      <c r="CW7" s="71">
        <v>59.1</v>
      </c>
      <c r="CX7" s="71">
        <v>39.01</v>
      </c>
      <c r="CY7" s="71">
        <v>39.659999999999997</v>
      </c>
      <c r="CZ7" s="71">
        <v>31.28</v>
      </c>
      <c r="DA7" s="71">
        <v>32.6</v>
      </c>
      <c r="DB7" s="71">
        <v>33.64</v>
      </c>
      <c r="DC7" s="71">
        <v>67.12</v>
      </c>
      <c r="DD7" s="71">
        <v>61.03</v>
      </c>
      <c r="DE7" s="71">
        <v>64.790000000000006</v>
      </c>
      <c r="DF7" s="71">
        <v>65.75</v>
      </c>
      <c r="DG7" s="71">
        <v>67.569999999999993</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0.56999999999999995</v>
      </c>
      <c r="EK7" s="71">
        <v>0</v>
      </c>
      <c r="EL7" s="71">
        <v>0</v>
      </c>
      <c r="EM7" s="71">
        <v>0</v>
      </c>
      <c r="EN7" s="71">
        <v>3.35</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33</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2023-12-12T02:46:02Z</dcterms:created>
  <dcterms:modified xsi:type="dcterms:W3CDTF">2024-03-29T07:05:41Z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2024-03-29T07:05:41Z</vt:filetime>
  </property>
</Properties>
</file>