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VyMjY0Ocr/4fMoEXP7dN4dRgf6srzkHBnaXIaivwwdMEFA1dokhLuZI2TstSPj6+kAtz7MMiFy0UZtxQ20I/g==" workbookSaltValue="4Vazg1AHirb0NACHynh5M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<sst xmlns="http://schemas.openxmlformats.org/spreadsheetml/2006/main" xmlns:r="http://schemas.openxmlformats.org/officeDocument/2006/relationships" count="112" uniqueCount="112">
  <si>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</si>
  <si>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</si>
  <si>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</si>
  <si>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</si>
  <si>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</si>
  <si>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</si>
  <si>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</si>
  <si>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　老朽管の更新は平成26年度以降行っていないが、有形固定資産減価償却率は全国平均及び類似団体平均値を上回っている。
　また、設備関係については、浄水場の各種計測機器、浄水設備等の老朽化に伴う更新費用の財源確保が重要課題となっている。
　今後見込まれる更新需要については、給水収益の状況を的確に把握し、適切な規模の更新投資に合わせて事業運営していくことが重要となる。</t>
    <rPh sb="1" eb="4">
      <t>ロウキュウカン</t>
    </rPh>
    <rPh sb="5" eb="7">
      <t>コウシン</t>
    </rPh>
    <rPh sb="8" eb="10">
      <t>ヘイセイ</t>
    </rPh>
    <rPh sb="12" eb="14">
      <t>ネンド</t>
    </rPh>
    <rPh sb="14" eb="16">
      <t>イコウ</t>
    </rPh>
    <rPh sb="16" eb="17">
      <t>オコナ</t>
    </rPh>
    <rPh sb="24" eb="26">
      <t>ユウケイ</t>
    </rPh>
    <rPh sb="26" eb="30">
      <t>コテイシサン</t>
    </rPh>
    <rPh sb="30" eb="32">
      <t>ゲンカ</t>
    </rPh>
    <rPh sb="32" eb="35">
      <t>ショウキャクリツ</t>
    </rPh>
    <rPh sb="36" eb="38">
      <t>ゼンコク</t>
    </rPh>
    <rPh sb="38" eb="40">
      <t>ヘイキン</t>
    </rPh>
    <rPh sb="40" eb="41">
      <t>オヨ</t>
    </rPh>
    <rPh sb="42" eb="44">
      <t>ルイジ</t>
    </rPh>
    <rPh sb="44" eb="46">
      <t>ダンタイ</t>
    </rPh>
    <rPh sb="46" eb="49">
      <t>ヘイキンチ</t>
    </rPh>
    <rPh sb="50" eb="52">
      <t>ウワマワ</t>
    </rPh>
    <rPh sb="62" eb="64">
      <t>セツビ</t>
    </rPh>
    <rPh sb="64" eb="66">
      <t>カンケイ</t>
    </rPh>
    <rPh sb="72" eb="75">
      <t>ジョウスイジョウ</t>
    </rPh>
    <rPh sb="76" eb="78">
      <t>カクシュ</t>
    </rPh>
    <rPh sb="78" eb="80">
      <t>ケイソク</t>
    </rPh>
    <rPh sb="80" eb="82">
      <t>キキ</t>
    </rPh>
    <rPh sb="83" eb="85">
      <t>ジョウスイ</t>
    </rPh>
    <rPh sb="85" eb="87">
      <t>セツビ</t>
    </rPh>
    <rPh sb="87" eb="88">
      <t>トウ</t>
    </rPh>
    <rPh sb="89" eb="92">
      <t>ロウキュウカ</t>
    </rPh>
    <rPh sb="93" eb="94">
      <t>トモナ</t>
    </rPh>
    <rPh sb="95" eb="97">
      <t>コウシン</t>
    </rPh>
    <rPh sb="97" eb="99">
      <t>ヒヨウ</t>
    </rPh>
    <rPh sb="100" eb="102">
      <t>ザイゲン</t>
    </rPh>
    <rPh sb="102" eb="104">
      <t>カクホ</t>
    </rPh>
    <rPh sb="105" eb="107">
      <t>ジュウヨウ</t>
    </rPh>
    <rPh sb="107" eb="109">
      <t>カダイ</t>
    </rPh>
    <rPh sb="118" eb="120">
      <t>コンゴ</t>
    </rPh>
    <rPh sb="120" eb="122">
      <t>ミコ</t>
    </rPh>
    <rPh sb="125" eb="127">
      <t>コウシン</t>
    </rPh>
    <rPh sb="127" eb="129">
      <t>ジュヨウ</t>
    </rPh>
    <rPh sb="135" eb="137">
      <t>キュウスイ</t>
    </rPh>
    <rPh sb="137" eb="139">
      <t>シュウエキ</t>
    </rPh>
    <rPh sb="140" eb="142">
      <t>ジョウキョウ</t>
    </rPh>
    <rPh sb="143" eb="145">
      <t>テキカク</t>
    </rPh>
    <rPh sb="146" eb="148">
      <t>ハアク</t>
    </rPh>
    <rPh sb="150" eb="152">
      <t>テキセツ</t>
    </rPh>
    <rPh sb="153" eb="155">
      <t>キボ</t>
    </rPh>
    <rPh sb="156" eb="158">
      <t>コウシン</t>
    </rPh>
    <rPh sb="158" eb="160">
      <t>トウシ</t>
    </rPh>
    <rPh sb="161" eb="162">
      <t>ア</t>
    </rPh>
    <rPh sb="165" eb="167">
      <t>ジギョウ</t>
    </rPh>
    <rPh sb="167" eb="169">
      <t>ウンエイ</t>
    </rPh>
    <rPh sb="176" eb="178">
      <t>ジュウヨウ</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</si>
  <si>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</si>
  <si>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</si>
  <si>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</si>
  <si>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</si>
  <si>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</si>
  <si>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</si>
  <si>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</si>
  <si>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</si>
  <si>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</si>
  <si>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</si>
  <si>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</si>
  <si>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</si>
  <si>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</si>
  <si>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</si>
  <si>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</si>
  <si>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</si>
  <si>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</si>
  <si>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</si>
  <si>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</si>
  <si>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</si>
  <si>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</si>
  <si>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</si>
  <si>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</si>
  <si>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</si>
  <si>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</si>
  <si>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</si>
  <si>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</si>
  <si>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</si>
  <si>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</si>
  <si>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</si>
  <si>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</si>
  <si>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</si>
  <si>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</si>
  <si>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</si>
  <si>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</si>
  <si>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</si>
  <si>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</si>
  <si>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</si>
  <si>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</si>
  <si>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</si>
  <si>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</si>
  <si>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</si>
  <si>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</si>
  <si>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</si>
  <si>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</si>
  <si>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</si>
  <si>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</si>
  <si>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</si>
  <si>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</si>
  <si>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</si>
  <si>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</si>
  <si>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</si>
  <si>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</si>
  <si>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</si>
  <si>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</si>
  <si>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</si>
  <si>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</si>
  <si>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</si>
  <si>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</si>
  <si>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</si>
  <si>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</si>
  <si>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</si>
  <si>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</si>
  <si>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</si>
  <si>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</si>
  <si>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</si>
  <si>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</si>
  <si>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</si>
  <si>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</si>
  <si>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</si>
  <si>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</si>
  <si>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</si>
  <si>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</si>
  <si>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</si>
  <si>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</si>
  <si>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</si>
  <si>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</si>
  <si>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</si>
  <si>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</si>
  <si>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</si>
  <si>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</si>
  <si>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</si>
  <si>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</si>
  <si>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</si>
  <si>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</si>
  <si>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</si>
  <si>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</si>
  <si>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法適用</t>
  </si>
  <si>
    <t>水道事業</t>
  </si>
  <si>
    <t>簡易水道事業</t>
  </si>
  <si>
    <t>C2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</si>
  <si>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</si>
  <si>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</si>
  <si>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</si>
  <si>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</si>
  <si>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</si>
  <si>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</si>
  <si>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</si>
  <si>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</si>
  <si>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</si>
  <si>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</si>
  <si>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</si>
  <si>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経常収支比率は100%を超える状況が続いているが、これは、平成28年度から単年度の収支不足について、一般会計から基準外繰入を実施しているためである。
　流動比率は昨年度と比較すると10.12％減少しており、依然として100%を下回っている状況である。企業債元金償還のピークが令和7年度であることから、それまでは比率の改善は困難であるが、引き続き未収金対策等の実施により経営改善に努めていくこととする。
　給水収益に対する企業債残高の割合については、全国平均、類似団体平均を下回っている。算出の分子となる企業債残高は、平成29年度以降、大規模事業を実施していないため、減少傾向にあるが、分母となる給水収益が減少傾向にあるため、比率は横ばいもしくは、微減傾向になると予測される。今後は投資規模の適正化を引き続き図っていくこととする。
　料金回収率については全国平均、類似団体平均を上回ってはいるものの、収支不足について、一般会計からの基準外繰入金に依存している状況である。
　給水原価については、全国平均、類似団体平均を大きく上回っている。主な要因としては人口減少に伴い有収水量が減少していく中で、維持管理費等の経常経費が依然として高い状態にあることがあげられる。
　有収率については、昨年度と比較すると3.08％増加しており、全国平均及び類似団体平均値を若干ではあるが上回っている。各戸の漏水修理についてはメーター検針時に随時行っているが、今後もこれを徹底していくとともに、本管及び管末の漏水調査を計画的に行っていくこととする。</t>
    <rPh sb="97" eb="99">
      <t>ゲンショウ</t>
    </rPh>
    <rPh sb="577" eb="579">
      <t>ジャッカン</t>
    </rPh>
    <rPh sb="584" eb="586">
      <t>ウワマワ</t>
    </rPh>
    <phoneticPr fontId="1"/>
  </si>
  <si>
    <t>　令和３年度に改定した経営戦略において、人口減少に伴い給水人口が30年間で約半分になる試算であり、料金収入の増加は見込めないことから、今後予定している資産更新に財源不足が生じることとなるため、最適な施設の規模を検証し、スペックダウンやダウンサイジングを検討し、あわせて、料金改定についても検討していくこととし、それらの達成状況を検証するため、令和７年度に経営戦略を改定することとす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</si>
</sst>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1.e-002</c:v>
                </c:pt>
                <c:pt idx="1">
                  <c:v>4.e-002</c:v>
                </c:pt>
                <c:pt idx="2">
                  <c:v>0.19</c:v>
                </c:pt>
                <c:pt idx="3">
                  <c:v>0.26</c:v>
                </c:pt>
                <c:pt idx="4">
                  <c:v>0.28999999999999998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55.72</c:v>
                </c:pt>
                <c:pt idx="1">
                  <c:v>51.57</c:v>
                </c:pt>
                <c:pt idx="2">
                  <c:v>56.31</c:v>
                </c:pt>
                <c:pt idx="3">
                  <c:v>51.29</c:v>
                </c:pt>
                <c:pt idx="4">
                  <c:v>49.25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63.01</c:v>
                </c:pt>
                <c:pt idx="1">
                  <c:v>52.63</c:v>
                </c:pt>
                <c:pt idx="2">
                  <c:v>55.3</c:v>
                </c:pt>
                <c:pt idx="3">
                  <c:v>54.14</c:v>
                </c:pt>
                <c:pt idx="4">
                  <c:v>53.79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71.599999999999994</c:v>
                </c:pt>
                <c:pt idx="1">
                  <c:v>74.12</c:v>
                </c:pt>
                <c:pt idx="2">
                  <c:v>66.84</c:v>
                </c:pt>
                <c:pt idx="3">
                  <c:v>71.989999999999995</c:v>
                </c:pt>
                <c:pt idx="4">
                  <c:v>75.069999999999993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77.489999999999995</c:v>
                </c:pt>
                <c:pt idx="1">
                  <c:v>78.83</c:v>
                </c:pt>
                <c:pt idx="2">
                  <c:v>78.319999999999993</c:v>
                </c:pt>
                <c:pt idx="3">
                  <c:v>76.239999999999995</c:v>
                </c:pt>
                <c:pt idx="4">
                  <c:v>73.81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100.07</c:v>
                </c:pt>
                <c:pt idx="1">
                  <c:v>101.5</c:v>
                </c:pt>
                <c:pt idx="2">
                  <c:v>101.04</c:v>
                </c:pt>
                <c:pt idx="3">
                  <c:v>102.79</c:v>
                </c:pt>
                <c:pt idx="4">
                  <c:v>102.79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105.17</c:v>
                </c:pt>
                <c:pt idx="1">
                  <c:v>99.53</c:v>
                </c:pt>
                <c:pt idx="2">
                  <c:v>100.27</c:v>
                </c:pt>
                <c:pt idx="3">
                  <c:v>103.57</c:v>
                </c:pt>
                <c:pt idx="4">
                  <c:v>100.97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43.08</c:v>
                </c:pt>
                <c:pt idx="1">
                  <c:v>45.2</c:v>
                </c:pt>
                <c:pt idx="2">
                  <c:v>47.34</c:v>
                </c:pt>
                <c:pt idx="3">
                  <c:v>49.39</c:v>
                </c:pt>
                <c:pt idx="4">
                  <c:v>51.4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49.75</c:v>
                </c:pt>
                <c:pt idx="1">
                  <c:v>41.07</c:v>
                </c:pt>
                <c:pt idx="2">
                  <c:v>34.83</c:v>
                </c:pt>
                <c:pt idx="3">
                  <c:v>31.44</c:v>
                </c:pt>
                <c:pt idx="4">
                  <c:v>35.43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6.45</c:v>
                </c:pt>
                <c:pt idx="1">
                  <c:v>5.94</c:v>
                </c:pt>
                <c:pt idx="2">
                  <c:v>10.050000000000001</c:v>
                </c:pt>
                <c:pt idx="3">
                  <c:v>10.78</c:v>
                </c:pt>
                <c:pt idx="4">
                  <c:v>11.16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
                  <c:v>0</c:v>
                </c:pt>
                <c:pt idx="1">
                  <c:v>4.53</c:v>
                </c:pt>
                <c:pt idx="2">
                  <c:v>8.57</c:v>
                </c:pt>
                <c:pt idx="3">
                  <c:v>5.78</c:v>
                </c:pt>
                <c:pt idx="4">
                  <c:v>8.73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85.74</c:v>
                </c:pt>
                <c:pt idx="1">
                  <c:v>85.74</c:v>
                </c:pt>
                <c:pt idx="2">
                  <c:v>81.33</c:v>
                </c:pt>
                <c:pt idx="3">
                  <c:v>82.77</c:v>
                </c:pt>
                <c:pt idx="4">
                  <c:v>72.650000000000006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155.44999999999999</c:v>
                </c:pt>
                <c:pt idx="1">
                  <c:v>183.95</c:v>
                </c:pt>
                <c:pt idx="2">
                  <c:v>139.66999999999999</c:v>
                </c:pt>
                <c:pt idx="3">
                  <c:v>92.24</c:v>
                </c:pt>
                <c:pt idx="4">
                  <c:v>116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1008.6</c:v>
                </c:pt>
                <c:pt idx="1">
                  <c:v>991.59</c:v>
                </c:pt>
                <c:pt idx="2">
                  <c:v>943.37</c:v>
                </c:pt>
                <c:pt idx="3">
                  <c:v>987.66</c:v>
                </c:pt>
                <c:pt idx="4">
                  <c:v>893.65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1039.78</c:v>
                </c:pt>
                <c:pt idx="1">
                  <c:v>1272.18</c:v>
                </c:pt>
                <c:pt idx="2">
                  <c:v>1390.57</c:v>
                </c:pt>
                <c:pt idx="3">
                  <c:v>1546.97</c:v>
                </c:pt>
                <c:pt idx="4">
                  <c:v>1471.36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86.53</c:v>
                </c:pt>
                <c:pt idx="1">
                  <c:v>92.12</c:v>
                </c:pt>
                <c:pt idx="2">
                  <c:v>93.33</c:v>
                </c:pt>
                <c:pt idx="3">
                  <c:v>83.08</c:v>
                </c:pt>
                <c:pt idx="4">
                  <c:v>83.11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82.35</c:v>
                </c:pt>
                <c:pt idx="1">
                  <c:v>75.83</c:v>
                </c:pt>
                <c:pt idx="2">
                  <c:v>62.43</c:v>
                </c:pt>
                <c:pt idx="3">
                  <c:v>51.1</c:v>
                </c:pt>
                <c:pt idx="4">
                  <c:v>51.76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338.28</c:v>
                </c:pt>
                <c:pt idx="1">
                  <c:v>319.73</c:v>
                </c:pt>
                <c:pt idx="2">
                  <c:v>315.01</c:v>
                </c:pt>
                <c:pt idx="3">
                  <c:v>322.87</c:v>
                </c:pt>
                <c:pt idx="4">
                  <c:v>326.36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181.75</c:v>
                </c:pt>
                <c:pt idx="1">
                  <c:v>181.94</c:v>
                </c:pt>
                <c:pt idx="2">
                  <c:v>224.51</c:v>
                </c:pt>
                <c:pt idx="3">
                  <c:v>269.64</c:v>
                </c:pt>
                <c:pt idx="4">
                  <c:v>276.18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【105.46】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【185.62】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【1,125.39】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【272.95】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【60.84】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【35.99】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13"/>
      <c r="D7" s="13"/>
      <c r="E7" s="13"/>
      <c r="F7" s="13"/>
      <c r="G7" s="13"/>
      <c r="H7" s="13"/>
      <c r="I7" s="5" t="s">
        <v>14</v>
      </c>
      <c r="J7" s="13"/>
      <c r="K7" s="13"/>
      <c r="L7" s="13"/>
      <c r="M7" s="13"/>
      <c r="N7" s="13"/>
      <c r="O7" s="22"/>
      <c r="P7" s="25" t="s">
        <v>6</v>
      </c>
      <c r="Q7" s="25"/>
      <c r="R7" s="25"/>
      <c r="S7" s="25"/>
      <c r="T7" s="25"/>
      <c r="U7" s="25"/>
      <c r="V7" s="25"/>
      <c r="W7" s="25" t="s">
        <v>15</v>
      </c>
      <c r="X7" s="25"/>
      <c r="Y7" s="25"/>
      <c r="Z7" s="25"/>
      <c r="AA7" s="25"/>
      <c r="AB7" s="25"/>
      <c r="AC7" s="25"/>
      <c r="AD7" s="25" t="s">
        <v>5</v>
      </c>
      <c r="AE7" s="25"/>
      <c r="AF7" s="25"/>
      <c r="AG7" s="25"/>
      <c r="AH7" s="25"/>
      <c r="AI7" s="25"/>
      <c r="AJ7" s="25"/>
      <c r="AK7" s="2"/>
      <c r="AL7" s="25" t="s">
        <v>18</v>
      </c>
      <c r="AM7" s="25"/>
      <c r="AN7" s="25"/>
      <c r="AO7" s="25"/>
      <c r="AP7" s="25"/>
      <c r="AQ7" s="25"/>
      <c r="AR7" s="25"/>
      <c r="AS7" s="25"/>
      <c r="AT7" s="5" t="s">
        <v>12</v>
      </c>
      <c r="AU7" s="13"/>
      <c r="AV7" s="13"/>
      <c r="AW7" s="13"/>
      <c r="AX7" s="13"/>
      <c r="AY7" s="13"/>
      <c r="AZ7" s="13"/>
      <c r="BA7" s="13"/>
      <c r="BB7" s="25" t="s">
        <v>19</v>
      </c>
      <c r="BC7" s="25"/>
      <c r="BD7" s="25"/>
      <c r="BE7" s="25"/>
      <c r="BF7" s="25"/>
      <c r="BG7" s="25"/>
      <c r="BH7" s="25"/>
      <c r="BI7" s="25"/>
      <c r="BJ7" s="3"/>
      <c r="BK7" s="3"/>
      <c r="BL7" s="35" t="s">
        <v>20</v>
      </c>
      <c r="BM7" s="45"/>
      <c r="BN7" s="45"/>
      <c r="BO7" s="45"/>
      <c r="BP7" s="45"/>
      <c r="BQ7" s="45"/>
      <c r="BR7" s="45"/>
      <c r="BS7" s="45"/>
      <c r="BT7" s="45"/>
      <c r="BU7" s="45"/>
      <c r="BV7" s="45"/>
      <c r="BW7" s="45"/>
      <c r="BX7" s="45"/>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C2</v>
      </c>
      <c r="X8" s="26"/>
      <c r="Y8" s="26"/>
      <c r="Z8" s="26"/>
      <c r="AA8" s="26"/>
      <c r="AB8" s="26"/>
      <c r="AC8" s="26"/>
      <c r="AD8" s="26" t="str">
        <f>データ!$M$6</f>
        <v>非設置</v>
      </c>
      <c r="AE8" s="26"/>
      <c r="AF8" s="26"/>
      <c r="AG8" s="26"/>
      <c r="AH8" s="26"/>
      <c r="AI8" s="26"/>
      <c r="AJ8" s="26"/>
      <c r="AK8" s="2"/>
      <c r="AL8" s="29">
        <f>データ!$R$6</f>
        <v>5521</v>
      </c>
      <c r="AM8" s="29"/>
      <c r="AN8" s="29"/>
      <c r="AO8" s="29"/>
      <c r="AP8" s="29"/>
      <c r="AQ8" s="29"/>
      <c r="AR8" s="29"/>
      <c r="AS8" s="29"/>
      <c r="AT8" s="7">
        <f>データ!$S$6</f>
        <v>230.3</v>
      </c>
      <c r="AU8" s="15"/>
      <c r="AV8" s="15"/>
      <c r="AW8" s="15"/>
      <c r="AX8" s="15"/>
      <c r="AY8" s="15"/>
      <c r="AZ8" s="15"/>
      <c r="BA8" s="15"/>
      <c r="BB8" s="27">
        <f>データ!$T$6</f>
        <v>23.97</v>
      </c>
      <c r="BC8" s="27"/>
      <c r="BD8" s="27"/>
      <c r="BE8" s="27"/>
      <c r="BF8" s="27"/>
      <c r="BG8" s="27"/>
      <c r="BH8" s="27"/>
      <c r="BI8" s="27"/>
      <c r="BJ8" s="3"/>
      <c r="BK8" s="3"/>
      <c r="BL8" s="36" t="s">
        <v>13</v>
      </c>
      <c r="BM8" s="46"/>
      <c r="BN8" s="54" t="s">
        <v>22</v>
      </c>
      <c r="BO8" s="54"/>
      <c r="BP8" s="54"/>
      <c r="BQ8" s="54"/>
      <c r="BR8" s="54"/>
      <c r="BS8" s="54"/>
      <c r="BT8" s="54"/>
      <c r="BU8" s="54"/>
      <c r="BV8" s="54"/>
      <c r="BW8" s="54"/>
      <c r="BX8" s="54"/>
      <c r="BY8" s="58"/>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17</v>
      </c>
      <c r="BC9" s="25"/>
      <c r="BD9" s="25"/>
      <c r="BE9" s="25"/>
      <c r="BF9" s="25"/>
      <c r="BG9" s="25"/>
      <c r="BH9" s="25"/>
      <c r="BI9" s="25"/>
      <c r="BJ9" s="3"/>
      <c r="BK9" s="3"/>
      <c r="BL9" s="37" t="s">
        <v>33</v>
      </c>
      <c r="BM9" s="47"/>
      <c r="BN9" s="55" t="s">
        <v>35</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53.84</v>
      </c>
      <c r="J10" s="15"/>
      <c r="K10" s="15"/>
      <c r="L10" s="15"/>
      <c r="M10" s="15"/>
      <c r="N10" s="15"/>
      <c r="O10" s="24"/>
      <c r="P10" s="27">
        <f>データ!$P$6</f>
        <v>100</v>
      </c>
      <c r="Q10" s="27"/>
      <c r="R10" s="27"/>
      <c r="S10" s="27"/>
      <c r="T10" s="27"/>
      <c r="U10" s="27"/>
      <c r="V10" s="27"/>
      <c r="W10" s="29">
        <f>データ!$Q$6</f>
        <v>5676</v>
      </c>
      <c r="X10" s="29"/>
      <c r="Y10" s="29"/>
      <c r="Z10" s="29"/>
      <c r="AA10" s="29"/>
      <c r="AB10" s="29"/>
      <c r="AC10" s="29"/>
      <c r="AD10" s="2"/>
      <c r="AE10" s="2"/>
      <c r="AF10" s="2"/>
      <c r="AG10" s="2"/>
      <c r="AH10" s="2"/>
      <c r="AI10" s="2"/>
      <c r="AJ10" s="2"/>
      <c r="AK10" s="2"/>
      <c r="AL10" s="29">
        <f>データ!$U$6</f>
        <v>5465</v>
      </c>
      <c r="AM10" s="29"/>
      <c r="AN10" s="29"/>
      <c r="AO10" s="29"/>
      <c r="AP10" s="29"/>
      <c r="AQ10" s="29"/>
      <c r="AR10" s="29"/>
      <c r="AS10" s="29"/>
      <c r="AT10" s="7">
        <f>データ!$V$6</f>
        <v>129.62</v>
      </c>
      <c r="AU10" s="15"/>
      <c r="AV10" s="15"/>
      <c r="AW10" s="15"/>
      <c r="AX10" s="15"/>
      <c r="AY10" s="15"/>
      <c r="AZ10" s="15"/>
      <c r="BA10" s="15"/>
      <c r="BB10" s="27">
        <f>データ!$W$6</f>
        <v>42.16</v>
      </c>
      <c r="BC10" s="27"/>
      <c r="BD10" s="27"/>
      <c r="BE10" s="27"/>
      <c r="BF10" s="27"/>
      <c r="BG10" s="27"/>
      <c r="BH10" s="27"/>
      <c r="BI10" s="27"/>
      <c r="BJ10" s="2"/>
      <c r="BK10" s="2"/>
      <c r="BL10" s="38" t="s">
        <v>37</v>
      </c>
      <c r="BM10" s="48"/>
      <c r="BN10" s="56" t="s">
        <v>4</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7</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11</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49"/>
      <c r="BN64" s="49"/>
      <c r="BO64" s="49"/>
      <c r="BP64" s="49"/>
      <c r="BQ64" s="49"/>
      <c r="BR64" s="49"/>
      <c r="BS64" s="49"/>
      <c r="BT64" s="49"/>
      <c r="BU64" s="49"/>
      <c r="BV64" s="49"/>
      <c r="BW64" s="49"/>
      <c r="BX64" s="49"/>
      <c r="BY64" s="49"/>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3"/>
      <c r="BN82" s="53"/>
      <c r="BO82" s="53"/>
      <c r="BP82" s="53"/>
      <c r="BQ82" s="53"/>
      <c r="BR82" s="53"/>
      <c r="BS82" s="53"/>
      <c r="BT82" s="53"/>
      <c r="BU82" s="53"/>
      <c r="BV82" s="53"/>
      <c r="BW82" s="53"/>
      <c r="BX82" s="53"/>
      <c r="BY82" s="53"/>
      <c r="BZ82" s="64"/>
    </row>
    <row r="83" spans="1:78">
      <c r="C83" s="21"/>
    </row>
    <row r="84" spans="1:78" hidden="1">
      <c r="B84" s="12" t="s">
        <v>44</v>
      </c>
      <c r="C84" s="12"/>
      <c r="D84" s="12"/>
      <c r="E84" s="12" t="s">
        <v>46</v>
      </c>
      <c r="F84" s="12" t="s">
        <v>48</v>
      </c>
      <c r="G84" s="12" t="s">
        <v>49</v>
      </c>
      <c r="H84" s="12" t="s">
        <v>42</v>
      </c>
      <c r="I84" s="12" t="s">
        <v>9</v>
      </c>
      <c r="J84" s="12" t="s">
        <v>30</v>
      </c>
      <c r="K84" s="12" t="s">
        <v>50</v>
      </c>
      <c r="L84" s="12" t="s">
        <v>52</v>
      </c>
      <c r="M84" s="12" t="s">
        <v>34</v>
      </c>
      <c r="N84" s="12" t="s">
        <v>54</v>
      </c>
      <c r="O84" s="12" t="s">
        <v>56</v>
      </c>
    </row>
    <row r="85" spans="1:78" hidden="1">
      <c r="B85" s="12"/>
      <c r="C85" s="12"/>
      <c r="D85" s="12"/>
      <c r="E85" s="12" t="str">
        <f>データ!AH6</f>
        <v>【105.46】</v>
      </c>
      <c r="F85" s="12" t="str">
        <f>データ!AS6</f>
        <v>【28.96】</v>
      </c>
      <c r="G85" s="12" t="str">
        <f>データ!BD6</f>
        <v>【185.62】</v>
      </c>
      <c r="H85" s="12" t="str">
        <f>データ!BO6</f>
        <v>【1,125.39】</v>
      </c>
      <c r="I85" s="12" t="str">
        <f>データ!BZ6</f>
        <v>【60.84】</v>
      </c>
      <c r="J85" s="12" t="str">
        <f>データ!CK6</f>
        <v>【272.95】</v>
      </c>
      <c r="K85" s="12" t="str">
        <f>データ!CV6</f>
        <v>【51.15】</v>
      </c>
      <c r="L85" s="12" t="str">
        <f>データ!DG6</f>
        <v>【74.54】</v>
      </c>
      <c r="M85" s="12" t="str">
        <f>データ!DR6</f>
        <v>【35.99】</v>
      </c>
      <c r="N85" s="12" t="str">
        <f>データ!EC6</f>
        <v>【17.28】</v>
      </c>
      <c r="O85" s="12" t="str">
        <f>データ!EN6</f>
        <v>【0.32】</v>
      </c>
    </row>
  </sheetData>
  <sheetProtection algorithmName="SHA-512" hashValue="bd/AyOWxVJyNZzOLL9BXcDuimQZ7JVmB5NG7At9Nwu7n4sk9qnO+s8bSptYE3aSLBv0QytYgfXqkpSOgEJytiw==" saltValue="VpSSfxfL777azoXC/YBIR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57</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21</v>
      </c>
      <c r="B3" s="68" t="s">
        <v>51</v>
      </c>
      <c r="C3" s="68" t="s">
        <v>59</v>
      </c>
      <c r="D3" s="68" t="s">
        <v>60</v>
      </c>
      <c r="E3" s="68" t="s">
        <v>3</v>
      </c>
      <c r="F3" s="68" t="s">
        <v>2</v>
      </c>
      <c r="G3" s="68" t="s">
        <v>26</v>
      </c>
      <c r="H3" s="76" t="s">
        <v>31</v>
      </c>
      <c r="I3" s="79"/>
      <c r="J3" s="79"/>
      <c r="K3" s="79"/>
      <c r="L3" s="79"/>
      <c r="M3" s="79"/>
      <c r="N3" s="79"/>
      <c r="O3" s="79"/>
      <c r="P3" s="79"/>
      <c r="Q3" s="79"/>
      <c r="R3" s="79"/>
      <c r="S3" s="79"/>
      <c r="T3" s="79"/>
      <c r="U3" s="79"/>
      <c r="V3" s="79"/>
      <c r="W3" s="83"/>
      <c r="X3" s="85" t="s">
        <v>55</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11</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61</v>
      </c>
      <c r="B4" s="69"/>
      <c r="C4" s="69"/>
      <c r="D4" s="69"/>
      <c r="E4" s="69"/>
      <c r="F4" s="69"/>
      <c r="G4" s="69"/>
      <c r="H4" s="77"/>
      <c r="I4" s="80"/>
      <c r="J4" s="80"/>
      <c r="K4" s="80"/>
      <c r="L4" s="80"/>
      <c r="M4" s="80"/>
      <c r="N4" s="80"/>
      <c r="O4" s="80"/>
      <c r="P4" s="80"/>
      <c r="Q4" s="80"/>
      <c r="R4" s="80"/>
      <c r="S4" s="80"/>
      <c r="T4" s="80"/>
      <c r="U4" s="80"/>
      <c r="V4" s="80"/>
      <c r="W4" s="84"/>
      <c r="X4" s="86" t="s">
        <v>53</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63</v>
      </c>
      <c r="BF4" s="86"/>
      <c r="BG4" s="86"/>
      <c r="BH4" s="86"/>
      <c r="BI4" s="86"/>
      <c r="BJ4" s="86"/>
      <c r="BK4" s="86"/>
      <c r="BL4" s="86"/>
      <c r="BM4" s="86"/>
      <c r="BN4" s="86"/>
      <c r="BO4" s="86"/>
      <c r="BP4" s="86" t="s">
        <v>36</v>
      </c>
      <c r="BQ4" s="86"/>
      <c r="BR4" s="86"/>
      <c r="BS4" s="86"/>
      <c r="BT4" s="86"/>
      <c r="BU4" s="86"/>
      <c r="BV4" s="86"/>
      <c r="BW4" s="86"/>
      <c r="BX4" s="86"/>
      <c r="BY4" s="86"/>
      <c r="BZ4" s="86"/>
      <c r="CA4" s="86" t="s">
        <v>64</v>
      </c>
      <c r="CB4" s="86"/>
      <c r="CC4" s="86"/>
      <c r="CD4" s="86"/>
      <c r="CE4" s="86"/>
      <c r="CF4" s="86"/>
      <c r="CG4" s="86"/>
      <c r="CH4" s="86"/>
      <c r="CI4" s="86"/>
      <c r="CJ4" s="86"/>
      <c r="CK4" s="86"/>
      <c r="CL4" s="86" t="s">
        <v>66</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62</v>
      </c>
      <c r="DT4" s="86"/>
      <c r="DU4" s="86"/>
      <c r="DV4" s="86"/>
      <c r="DW4" s="86"/>
      <c r="DX4" s="86"/>
      <c r="DY4" s="86"/>
      <c r="DZ4" s="86"/>
      <c r="EA4" s="86"/>
      <c r="EB4" s="86"/>
      <c r="EC4" s="86"/>
      <c r="ED4" s="86" t="s">
        <v>69</v>
      </c>
      <c r="EE4" s="86"/>
      <c r="EF4" s="86"/>
      <c r="EG4" s="86"/>
      <c r="EH4" s="86"/>
      <c r="EI4" s="86"/>
      <c r="EJ4" s="86"/>
      <c r="EK4" s="86"/>
      <c r="EL4" s="86"/>
      <c r="EM4" s="86"/>
      <c r="EN4" s="86"/>
    </row>
    <row r="5" spans="1:144">
      <c r="A5" s="66" t="s">
        <v>29</v>
      </c>
      <c r="B5" s="70"/>
      <c r="C5" s="70"/>
      <c r="D5" s="70"/>
      <c r="E5" s="70"/>
      <c r="F5" s="70"/>
      <c r="G5" s="70"/>
      <c r="H5" s="78" t="s">
        <v>58</v>
      </c>
      <c r="I5" s="78" t="s">
        <v>70</v>
      </c>
      <c r="J5" s="78" t="s">
        <v>71</v>
      </c>
      <c r="K5" s="78" t="s">
        <v>72</v>
      </c>
      <c r="L5" s="78" t="s">
        <v>73</v>
      </c>
      <c r="M5" s="78" t="s">
        <v>5</v>
      </c>
      <c r="N5" s="78" t="s">
        <v>74</v>
      </c>
      <c r="O5" s="78" t="s">
        <v>75</v>
      </c>
      <c r="P5" s="78" t="s">
        <v>76</v>
      </c>
      <c r="Q5" s="78" t="s">
        <v>77</v>
      </c>
      <c r="R5" s="78" t="s">
        <v>78</v>
      </c>
      <c r="S5" s="78" t="s">
        <v>79</v>
      </c>
      <c r="T5" s="78" t="s">
        <v>65</v>
      </c>
      <c r="U5" s="78" t="s">
        <v>80</v>
      </c>
      <c r="V5" s="78" t="s">
        <v>81</v>
      </c>
      <c r="W5" s="78" t="s">
        <v>82</v>
      </c>
      <c r="X5" s="78" t="s">
        <v>83</v>
      </c>
      <c r="Y5" s="78" t="s">
        <v>84</v>
      </c>
      <c r="Z5" s="78" t="s">
        <v>85</v>
      </c>
      <c r="AA5" s="78" t="s">
        <v>0</v>
      </c>
      <c r="AB5" s="78" t="s">
        <v>86</v>
      </c>
      <c r="AC5" s="78" t="s">
        <v>88</v>
      </c>
      <c r="AD5" s="78" t="s">
        <v>89</v>
      </c>
      <c r="AE5" s="78" t="s">
        <v>90</v>
      </c>
      <c r="AF5" s="78" t="s">
        <v>91</v>
      </c>
      <c r="AG5" s="78" t="s">
        <v>92</v>
      </c>
      <c r="AH5" s="78" t="s">
        <v>44</v>
      </c>
      <c r="AI5" s="78" t="s">
        <v>83</v>
      </c>
      <c r="AJ5" s="78" t="s">
        <v>84</v>
      </c>
      <c r="AK5" s="78" t="s">
        <v>85</v>
      </c>
      <c r="AL5" s="78" t="s">
        <v>0</v>
      </c>
      <c r="AM5" s="78" t="s">
        <v>86</v>
      </c>
      <c r="AN5" s="78" t="s">
        <v>88</v>
      </c>
      <c r="AO5" s="78" t="s">
        <v>89</v>
      </c>
      <c r="AP5" s="78" t="s">
        <v>90</v>
      </c>
      <c r="AQ5" s="78" t="s">
        <v>91</v>
      </c>
      <c r="AR5" s="78" t="s">
        <v>92</v>
      </c>
      <c r="AS5" s="78" t="s">
        <v>87</v>
      </c>
      <c r="AT5" s="78" t="s">
        <v>83</v>
      </c>
      <c r="AU5" s="78" t="s">
        <v>84</v>
      </c>
      <c r="AV5" s="78" t="s">
        <v>85</v>
      </c>
      <c r="AW5" s="78" t="s">
        <v>0</v>
      </c>
      <c r="AX5" s="78" t="s">
        <v>86</v>
      </c>
      <c r="AY5" s="78" t="s">
        <v>88</v>
      </c>
      <c r="AZ5" s="78" t="s">
        <v>89</v>
      </c>
      <c r="BA5" s="78" t="s">
        <v>90</v>
      </c>
      <c r="BB5" s="78" t="s">
        <v>91</v>
      </c>
      <c r="BC5" s="78" t="s">
        <v>92</v>
      </c>
      <c r="BD5" s="78" t="s">
        <v>87</v>
      </c>
      <c r="BE5" s="78" t="s">
        <v>83</v>
      </c>
      <c r="BF5" s="78" t="s">
        <v>84</v>
      </c>
      <c r="BG5" s="78" t="s">
        <v>85</v>
      </c>
      <c r="BH5" s="78" t="s">
        <v>0</v>
      </c>
      <c r="BI5" s="78" t="s">
        <v>86</v>
      </c>
      <c r="BJ5" s="78" t="s">
        <v>88</v>
      </c>
      <c r="BK5" s="78" t="s">
        <v>89</v>
      </c>
      <c r="BL5" s="78" t="s">
        <v>90</v>
      </c>
      <c r="BM5" s="78" t="s">
        <v>91</v>
      </c>
      <c r="BN5" s="78" t="s">
        <v>92</v>
      </c>
      <c r="BO5" s="78" t="s">
        <v>87</v>
      </c>
      <c r="BP5" s="78" t="s">
        <v>83</v>
      </c>
      <c r="BQ5" s="78" t="s">
        <v>84</v>
      </c>
      <c r="BR5" s="78" t="s">
        <v>85</v>
      </c>
      <c r="BS5" s="78" t="s">
        <v>0</v>
      </c>
      <c r="BT5" s="78" t="s">
        <v>86</v>
      </c>
      <c r="BU5" s="78" t="s">
        <v>88</v>
      </c>
      <c r="BV5" s="78" t="s">
        <v>89</v>
      </c>
      <c r="BW5" s="78" t="s">
        <v>90</v>
      </c>
      <c r="BX5" s="78" t="s">
        <v>91</v>
      </c>
      <c r="BY5" s="78" t="s">
        <v>92</v>
      </c>
      <c r="BZ5" s="78" t="s">
        <v>87</v>
      </c>
      <c r="CA5" s="78" t="s">
        <v>83</v>
      </c>
      <c r="CB5" s="78" t="s">
        <v>84</v>
      </c>
      <c r="CC5" s="78" t="s">
        <v>85</v>
      </c>
      <c r="CD5" s="78" t="s">
        <v>0</v>
      </c>
      <c r="CE5" s="78" t="s">
        <v>86</v>
      </c>
      <c r="CF5" s="78" t="s">
        <v>88</v>
      </c>
      <c r="CG5" s="78" t="s">
        <v>89</v>
      </c>
      <c r="CH5" s="78" t="s">
        <v>90</v>
      </c>
      <c r="CI5" s="78" t="s">
        <v>91</v>
      </c>
      <c r="CJ5" s="78" t="s">
        <v>92</v>
      </c>
      <c r="CK5" s="78" t="s">
        <v>87</v>
      </c>
      <c r="CL5" s="78" t="s">
        <v>83</v>
      </c>
      <c r="CM5" s="78" t="s">
        <v>84</v>
      </c>
      <c r="CN5" s="78" t="s">
        <v>85</v>
      </c>
      <c r="CO5" s="78" t="s">
        <v>0</v>
      </c>
      <c r="CP5" s="78" t="s">
        <v>86</v>
      </c>
      <c r="CQ5" s="78" t="s">
        <v>88</v>
      </c>
      <c r="CR5" s="78" t="s">
        <v>89</v>
      </c>
      <c r="CS5" s="78" t="s">
        <v>90</v>
      </c>
      <c r="CT5" s="78" t="s">
        <v>91</v>
      </c>
      <c r="CU5" s="78" t="s">
        <v>92</v>
      </c>
      <c r="CV5" s="78" t="s">
        <v>87</v>
      </c>
      <c r="CW5" s="78" t="s">
        <v>83</v>
      </c>
      <c r="CX5" s="78" t="s">
        <v>84</v>
      </c>
      <c r="CY5" s="78" t="s">
        <v>85</v>
      </c>
      <c r="CZ5" s="78" t="s">
        <v>0</v>
      </c>
      <c r="DA5" s="78" t="s">
        <v>86</v>
      </c>
      <c r="DB5" s="78" t="s">
        <v>88</v>
      </c>
      <c r="DC5" s="78" t="s">
        <v>89</v>
      </c>
      <c r="DD5" s="78" t="s">
        <v>90</v>
      </c>
      <c r="DE5" s="78" t="s">
        <v>91</v>
      </c>
      <c r="DF5" s="78" t="s">
        <v>92</v>
      </c>
      <c r="DG5" s="78" t="s">
        <v>87</v>
      </c>
      <c r="DH5" s="78" t="s">
        <v>83</v>
      </c>
      <c r="DI5" s="78" t="s">
        <v>84</v>
      </c>
      <c r="DJ5" s="78" t="s">
        <v>85</v>
      </c>
      <c r="DK5" s="78" t="s">
        <v>0</v>
      </c>
      <c r="DL5" s="78" t="s">
        <v>86</v>
      </c>
      <c r="DM5" s="78" t="s">
        <v>88</v>
      </c>
      <c r="DN5" s="78" t="s">
        <v>89</v>
      </c>
      <c r="DO5" s="78" t="s">
        <v>90</v>
      </c>
      <c r="DP5" s="78" t="s">
        <v>91</v>
      </c>
      <c r="DQ5" s="78" t="s">
        <v>92</v>
      </c>
      <c r="DR5" s="78" t="s">
        <v>87</v>
      </c>
      <c r="DS5" s="78" t="s">
        <v>83</v>
      </c>
      <c r="DT5" s="78" t="s">
        <v>84</v>
      </c>
      <c r="DU5" s="78" t="s">
        <v>85</v>
      </c>
      <c r="DV5" s="78" t="s">
        <v>0</v>
      </c>
      <c r="DW5" s="78" t="s">
        <v>86</v>
      </c>
      <c r="DX5" s="78" t="s">
        <v>88</v>
      </c>
      <c r="DY5" s="78" t="s">
        <v>89</v>
      </c>
      <c r="DZ5" s="78" t="s">
        <v>90</v>
      </c>
      <c r="EA5" s="78" t="s">
        <v>91</v>
      </c>
      <c r="EB5" s="78" t="s">
        <v>92</v>
      </c>
      <c r="EC5" s="78" t="s">
        <v>87</v>
      </c>
      <c r="ED5" s="78" t="s">
        <v>83</v>
      </c>
      <c r="EE5" s="78" t="s">
        <v>84</v>
      </c>
      <c r="EF5" s="78" t="s">
        <v>85</v>
      </c>
      <c r="EG5" s="78" t="s">
        <v>0</v>
      </c>
      <c r="EH5" s="78" t="s">
        <v>86</v>
      </c>
      <c r="EI5" s="78" t="s">
        <v>88</v>
      </c>
      <c r="EJ5" s="78" t="s">
        <v>89</v>
      </c>
      <c r="EK5" s="78" t="s">
        <v>90</v>
      </c>
      <c r="EL5" s="78" t="s">
        <v>91</v>
      </c>
      <c r="EM5" s="78" t="s">
        <v>92</v>
      </c>
      <c r="EN5" s="78" t="s">
        <v>87</v>
      </c>
    </row>
    <row r="6" spans="1:144" s="65" customFormat="1">
      <c r="A6" s="66" t="s">
        <v>93</v>
      </c>
      <c r="B6" s="71">
        <f t="shared" ref="B6:W6" si="1">B7</f>
        <v>2021</v>
      </c>
      <c r="C6" s="71">
        <f t="shared" si="1"/>
        <v>23078</v>
      </c>
      <c r="D6" s="71">
        <f t="shared" si="1"/>
        <v>46</v>
      </c>
      <c r="E6" s="71">
        <f t="shared" si="1"/>
        <v>1</v>
      </c>
      <c r="F6" s="71">
        <f t="shared" si="1"/>
        <v>0</v>
      </c>
      <c r="G6" s="71">
        <f t="shared" si="1"/>
        <v>5</v>
      </c>
      <c r="H6" s="71" t="str">
        <f t="shared" si="1"/>
        <v>青森県　外ヶ浜町</v>
      </c>
      <c r="I6" s="71" t="str">
        <f t="shared" si="1"/>
        <v>法適用</v>
      </c>
      <c r="J6" s="71" t="str">
        <f t="shared" si="1"/>
        <v>水道事業</v>
      </c>
      <c r="K6" s="71" t="str">
        <f t="shared" si="1"/>
        <v>簡易水道事業</v>
      </c>
      <c r="L6" s="71" t="str">
        <f t="shared" si="1"/>
        <v>C2</v>
      </c>
      <c r="M6" s="71" t="str">
        <f t="shared" si="1"/>
        <v>非設置</v>
      </c>
      <c r="N6" s="81" t="str">
        <f t="shared" si="1"/>
        <v>-</v>
      </c>
      <c r="O6" s="81">
        <f t="shared" si="1"/>
        <v>53.84</v>
      </c>
      <c r="P6" s="81">
        <f t="shared" si="1"/>
        <v>100</v>
      </c>
      <c r="Q6" s="81">
        <f t="shared" si="1"/>
        <v>5676</v>
      </c>
      <c r="R6" s="81">
        <f t="shared" si="1"/>
        <v>5521</v>
      </c>
      <c r="S6" s="81">
        <f t="shared" si="1"/>
        <v>230.3</v>
      </c>
      <c r="T6" s="81">
        <f t="shared" si="1"/>
        <v>23.97</v>
      </c>
      <c r="U6" s="81">
        <f t="shared" si="1"/>
        <v>5465</v>
      </c>
      <c r="V6" s="81">
        <f t="shared" si="1"/>
        <v>129.62</v>
      </c>
      <c r="W6" s="81">
        <f t="shared" si="1"/>
        <v>42.16</v>
      </c>
      <c r="X6" s="87">
        <f t="shared" ref="X6:AG6" si="2">IF(X7="",NA(),X7)</f>
        <v>100.07</v>
      </c>
      <c r="Y6" s="87">
        <f t="shared" si="2"/>
        <v>101.5</v>
      </c>
      <c r="Z6" s="87">
        <f t="shared" si="2"/>
        <v>101.04</v>
      </c>
      <c r="AA6" s="87">
        <f t="shared" si="2"/>
        <v>102.79</v>
      </c>
      <c r="AB6" s="87">
        <f t="shared" si="2"/>
        <v>102.79</v>
      </c>
      <c r="AC6" s="87">
        <f t="shared" si="2"/>
        <v>105.17</v>
      </c>
      <c r="AD6" s="87">
        <f t="shared" si="2"/>
        <v>99.53</v>
      </c>
      <c r="AE6" s="87">
        <f t="shared" si="2"/>
        <v>100.27</v>
      </c>
      <c r="AF6" s="87">
        <f t="shared" si="2"/>
        <v>103.57</v>
      </c>
      <c r="AG6" s="87">
        <f t="shared" si="2"/>
        <v>100.97</v>
      </c>
      <c r="AH6" s="81" t="str">
        <f>IF(AH7="","",IF(AH7="-","【-】","【"&amp;SUBSTITUTE(TEXT(AH7,"#,##0.00"),"-","△")&amp;"】"))</f>
        <v>【105.46】</v>
      </c>
      <c r="AI6" s="81">
        <f t="shared" ref="AI6:AR6" si="3">IF(AI7="",NA(),AI7)</f>
        <v>0</v>
      </c>
      <c r="AJ6" s="81">
        <f t="shared" si="3"/>
        <v>0</v>
      </c>
      <c r="AK6" s="81">
        <f t="shared" si="3"/>
        <v>0</v>
      </c>
      <c r="AL6" s="81">
        <f t="shared" si="3"/>
        <v>0</v>
      </c>
      <c r="AM6" s="81">
        <f t="shared" si="3"/>
        <v>0</v>
      </c>
      <c r="AN6" s="81">
        <f t="shared" si="3"/>
        <v>0</v>
      </c>
      <c r="AO6" s="87">
        <f t="shared" si="3"/>
        <v>4.53</v>
      </c>
      <c r="AP6" s="87">
        <f t="shared" si="3"/>
        <v>8.57</v>
      </c>
      <c r="AQ6" s="87">
        <f t="shared" si="3"/>
        <v>5.78</v>
      </c>
      <c r="AR6" s="87">
        <f t="shared" si="3"/>
        <v>8.73</v>
      </c>
      <c r="AS6" s="81" t="str">
        <f>IF(AS7="","",IF(AS7="-","【-】","【"&amp;SUBSTITUTE(TEXT(AS7,"#,##0.00"),"-","△")&amp;"】"))</f>
        <v>【28.96】</v>
      </c>
      <c r="AT6" s="87">
        <f t="shared" ref="AT6:BC6" si="4">IF(AT7="",NA(),AT7)</f>
        <v>85.74</v>
      </c>
      <c r="AU6" s="87">
        <f t="shared" si="4"/>
        <v>85.74</v>
      </c>
      <c r="AV6" s="87">
        <f t="shared" si="4"/>
        <v>81.33</v>
      </c>
      <c r="AW6" s="87">
        <f t="shared" si="4"/>
        <v>82.77</v>
      </c>
      <c r="AX6" s="87">
        <f t="shared" si="4"/>
        <v>72.650000000000006</v>
      </c>
      <c r="AY6" s="87">
        <f t="shared" si="4"/>
        <v>155.44999999999999</v>
      </c>
      <c r="AZ6" s="87">
        <f t="shared" si="4"/>
        <v>183.95</v>
      </c>
      <c r="BA6" s="87">
        <f t="shared" si="4"/>
        <v>139.66999999999999</v>
      </c>
      <c r="BB6" s="87">
        <f t="shared" si="4"/>
        <v>92.24</v>
      </c>
      <c r="BC6" s="87">
        <f t="shared" si="4"/>
        <v>116</v>
      </c>
      <c r="BD6" s="81" t="str">
        <f>IF(BD7="","",IF(BD7="-","【-】","【"&amp;SUBSTITUTE(TEXT(BD7,"#,##0.00"),"-","△")&amp;"】"))</f>
        <v>【185.62】</v>
      </c>
      <c r="BE6" s="87">
        <f t="shared" ref="BE6:BN6" si="5">IF(BE7="",NA(),BE7)</f>
        <v>1008.6</v>
      </c>
      <c r="BF6" s="87">
        <f t="shared" si="5"/>
        <v>991.59</v>
      </c>
      <c r="BG6" s="87">
        <f t="shared" si="5"/>
        <v>943.37</v>
      </c>
      <c r="BH6" s="87">
        <f t="shared" si="5"/>
        <v>987.66</v>
      </c>
      <c r="BI6" s="87">
        <f t="shared" si="5"/>
        <v>893.65</v>
      </c>
      <c r="BJ6" s="87">
        <f t="shared" si="5"/>
        <v>1039.78</v>
      </c>
      <c r="BK6" s="87">
        <f t="shared" si="5"/>
        <v>1272.18</v>
      </c>
      <c r="BL6" s="87">
        <f t="shared" si="5"/>
        <v>1390.57</v>
      </c>
      <c r="BM6" s="87">
        <f t="shared" si="5"/>
        <v>1546.97</v>
      </c>
      <c r="BN6" s="87">
        <f t="shared" si="5"/>
        <v>1471.36</v>
      </c>
      <c r="BO6" s="81" t="str">
        <f>IF(BO7="","",IF(BO7="-","【-】","【"&amp;SUBSTITUTE(TEXT(BO7,"#,##0.00"),"-","△")&amp;"】"))</f>
        <v>【1,125.39】</v>
      </c>
      <c r="BP6" s="87">
        <f t="shared" ref="BP6:BY6" si="6">IF(BP7="",NA(),BP7)</f>
        <v>86.53</v>
      </c>
      <c r="BQ6" s="87">
        <f t="shared" si="6"/>
        <v>92.12</v>
      </c>
      <c r="BR6" s="87">
        <f t="shared" si="6"/>
        <v>93.33</v>
      </c>
      <c r="BS6" s="87">
        <f t="shared" si="6"/>
        <v>83.08</v>
      </c>
      <c r="BT6" s="87">
        <f t="shared" si="6"/>
        <v>83.11</v>
      </c>
      <c r="BU6" s="87">
        <f t="shared" si="6"/>
        <v>82.35</v>
      </c>
      <c r="BV6" s="87">
        <f t="shared" si="6"/>
        <v>75.83</v>
      </c>
      <c r="BW6" s="87">
        <f t="shared" si="6"/>
        <v>62.43</v>
      </c>
      <c r="BX6" s="87">
        <f t="shared" si="6"/>
        <v>51.1</v>
      </c>
      <c r="BY6" s="87">
        <f t="shared" si="6"/>
        <v>51.76</v>
      </c>
      <c r="BZ6" s="81" t="str">
        <f>IF(BZ7="","",IF(BZ7="-","【-】","【"&amp;SUBSTITUTE(TEXT(BZ7,"#,##0.00"),"-","△")&amp;"】"))</f>
        <v>【60.84】</v>
      </c>
      <c r="CA6" s="87">
        <f t="shared" ref="CA6:CJ6" si="7">IF(CA7="",NA(),CA7)</f>
        <v>338.28</v>
      </c>
      <c r="CB6" s="87">
        <f t="shared" si="7"/>
        <v>319.73</v>
      </c>
      <c r="CC6" s="87">
        <f t="shared" si="7"/>
        <v>315.01</v>
      </c>
      <c r="CD6" s="87">
        <f t="shared" si="7"/>
        <v>322.87</v>
      </c>
      <c r="CE6" s="87">
        <f t="shared" si="7"/>
        <v>326.36</v>
      </c>
      <c r="CF6" s="87">
        <f t="shared" si="7"/>
        <v>181.75</v>
      </c>
      <c r="CG6" s="87">
        <f t="shared" si="7"/>
        <v>181.94</v>
      </c>
      <c r="CH6" s="87">
        <f t="shared" si="7"/>
        <v>224.51</v>
      </c>
      <c r="CI6" s="87">
        <f t="shared" si="7"/>
        <v>269.64</v>
      </c>
      <c r="CJ6" s="87">
        <f t="shared" si="7"/>
        <v>276.18</v>
      </c>
      <c r="CK6" s="81" t="str">
        <f>IF(CK7="","",IF(CK7="-","【-】","【"&amp;SUBSTITUTE(TEXT(CK7,"#,##0.00"),"-","△")&amp;"】"))</f>
        <v>【272.95】</v>
      </c>
      <c r="CL6" s="87">
        <f t="shared" ref="CL6:CU6" si="8">IF(CL7="",NA(),CL7)</f>
        <v>55.72</v>
      </c>
      <c r="CM6" s="87">
        <f t="shared" si="8"/>
        <v>51.57</v>
      </c>
      <c r="CN6" s="87">
        <f t="shared" si="8"/>
        <v>56.31</v>
      </c>
      <c r="CO6" s="87">
        <f t="shared" si="8"/>
        <v>51.29</v>
      </c>
      <c r="CP6" s="87">
        <f t="shared" si="8"/>
        <v>49.25</v>
      </c>
      <c r="CQ6" s="87">
        <f t="shared" si="8"/>
        <v>63.01</v>
      </c>
      <c r="CR6" s="87">
        <f t="shared" si="8"/>
        <v>52.63</v>
      </c>
      <c r="CS6" s="87">
        <f t="shared" si="8"/>
        <v>55.3</v>
      </c>
      <c r="CT6" s="87">
        <f t="shared" si="8"/>
        <v>54.14</v>
      </c>
      <c r="CU6" s="87">
        <f t="shared" si="8"/>
        <v>53.79</v>
      </c>
      <c r="CV6" s="81" t="str">
        <f>IF(CV7="","",IF(CV7="-","【-】","【"&amp;SUBSTITUTE(TEXT(CV7,"#,##0.00"),"-","△")&amp;"】"))</f>
        <v>【51.15】</v>
      </c>
      <c r="CW6" s="87">
        <f t="shared" ref="CW6:DF6" si="9">IF(CW7="",NA(),CW7)</f>
        <v>71.599999999999994</v>
      </c>
      <c r="CX6" s="87">
        <f t="shared" si="9"/>
        <v>74.12</v>
      </c>
      <c r="CY6" s="87">
        <f t="shared" si="9"/>
        <v>66.84</v>
      </c>
      <c r="CZ6" s="87">
        <f t="shared" si="9"/>
        <v>71.989999999999995</v>
      </c>
      <c r="DA6" s="87">
        <f t="shared" si="9"/>
        <v>75.069999999999993</v>
      </c>
      <c r="DB6" s="87">
        <f t="shared" si="9"/>
        <v>77.489999999999995</v>
      </c>
      <c r="DC6" s="87">
        <f t="shared" si="9"/>
        <v>78.83</v>
      </c>
      <c r="DD6" s="87">
        <f t="shared" si="9"/>
        <v>78.319999999999993</v>
      </c>
      <c r="DE6" s="87">
        <f t="shared" si="9"/>
        <v>76.239999999999995</v>
      </c>
      <c r="DF6" s="87">
        <f t="shared" si="9"/>
        <v>73.81</v>
      </c>
      <c r="DG6" s="81" t="str">
        <f>IF(DG7="","",IF(DG7="-","【-】","【"&amp;SUBSTITUTE(TEXT(DG7,"#,##0.00"),"-","△")&amp;"】"))</f>
        <v>【74.54】</v>
      </c>
      <c r="DH6" s="87">
        <f t="shared" ref="DH6:DQ6" si="10">IF(DH7="",NA(),DH7)</f>
        <v>43.08</v>
      </c>
      <c r="DI6" s="87">
        <f t="shared" si="10"/>
        <v>45.2</v>
      </c>
      <c r="DJ6" s="87">
        <f t="shared" si="10"/>
        <v>47.34</v>
      </c>
      <c r="DK6" s="87">
        <f t="shared" si="10"/>
        <v>49.39</v>
      </c>
      <c r="DL6" s="87">
        <f t="shared" si="10"/>
        <v>51.4</v>
      </c>
      <c r="DM6" s="87">
        <f t="shared" si="10"/>
        <v>49.75</v>
      </c>
      <c r="DN6" s="87">
        <f t="shared" si="10"/>
        <v>41.07</v>
      </c>
      <c r="DO6" s="87">
        <f t="shared" si="10"/>
        <v>34.83</v>
      </c>
      <c r="DP6" s="87">
        <f t="shared" si="10"/>
        <v>31.44</v>
      </c>
      <c r="DQ6" s="87">
        <f t="shared" si="10"/>
        <v>35.43</v>
      </c>
      <c r="DR6" s="81" t="str">
        <f>IF(DR7="","",IF(DR7="-","【-】","【"&amp;SUBSTITUTE(TEXT(DR7,"#,##0.00"),"-","△")&amp;"】"))</f>
        <v>【35.99】</v>
      </c>
      <c r="DS6" s="81">
        <f t="shared" ref="DS6:EB6" si="11">IF(DS7="",NA(),DS7)</f>
        <v>0</v>
      </c>
      <c r="DT6" s="81">
        <f t="shared" si="11"/>
        <v>0</v>
      </c>
      <c r="DU6" s="81">
        <f t="shared" si="11"/>
        <v>0</v>
      </c>
      <c r="DV6" s="81">
        <f t="shared" si="11"/>
        <v>0</v>
      </c>
      <c r="DW6" s="81">
        <f t="shared" si="11"/>
        <v>0</v>
      </c>
      <c r="DX6" s="87">
        <f t="shared" si="11"/>
        <v>6.45</v>
      </c>
      <c r="DY6" s="87">
        <f t="shared" si="11"/>
        <v>5.94</v>
      </c>
      <c r="DZ6" s="87">
        <f t="shared" si="11"/>
        <v>10.050000000000001</v>
      </c>
      <c r="EA6" s="87">
        <f t="shared" si="11"/>
        <v>10.78</v>
      </c>
      <c r="EB6" s="87">
        <f t="shared" si="11"/>
        <v>11.16</v>
      </c>
      <c r="EC6" s="81" t="str">
        <f>IF(EC7="","",IF(EC7="-","【-】","【"&amp;SUBSTITUTE(TEXT(EC7,"#,##0.00"),"-","△")&amp;"】"))</f>
        <v>【17.28】</v>
      </c>
      <c r="ED6" s="81">
        <f t="shared" ref="ED6:EM6" si="12">IF(ED7="",NA(),ED7)</f>
        <v>0</v>
      </c>
      <c r="EE6" s="81">
        <f t="shared" si="12"/>
        <v>0</v>
      </c>
      <c r="EF6" s="81">
        <f t="shared" si="12"/>
        <v>0</v>
      </c>
      <c r="EG6" s="81">
        <f t="shared" si="12"/>
        <v>0</v>
      </c>
      <c r="EH6" s="81">
        <f t="shared" si="12"/>
        <v>0</v>
      </c>
      <c r="EI6" s="87">
        <f t="shared" si="12"/>
        <v>1.e-002</v>
      </c>
      <c r="EJ6" s="87">
        <f t="shared" si="12"/>
        <v>4.e-002</v>
      </c>
      <c r="EK6" s="87">
        <f t="shared" si="12"/>
        <v>0.19</v>
      </c>
      <c r="EL6" s="87">
        <f t="shared" si="12"/>
        <v>0.26</v>
      </c>
      <c r="EM6" s="87">
        <f t="shared" si="12"/>
        <v>0.28999999999999998</v>
      </c>
      <c r="EN6" s="81" t="str">
        <f>IF(EN7="","",IF(EN7="-","【-】","【"&amp;SUBSTITUTE(TEXT(EN7,"#,##0.00"),"-","△")&amp;"】"))</f>
        <v>【0.32】</v>
      </c>
    </row>
    <row r="7" spans="1:144" s="65" customFormat="1">
      <c r="A7" s="66"/>
      <c r="B7" s="72">
        <v>2021</v>
      </c>
      <c r="C7" s="72">
        <v>23078</v>
      </c>
      <c r="D7" s="72">
        <v>46</v>
      </c>
      <c r="E7" s="72">
        <v>1</v>
      </c>
      <c r="F7" s="72">
        <v>0</v>
      </c>
      <c r="G7" s="72">
        <v>5</v>
      </c>
      <c r="H7" s="72" t="s">
        <v>94</v>
      </c>
      <c r="I7" s="72" t="s">
        <v>95</v>
      </c>
      <c r="J7" s="72" t="s">
        <v>96</v>
      </c>
      <c r="K7" s="72" t="s">
        <v>97</v>
      </c>
      <c r="L7" s="72" t="s">
        <v>98</v>
      </c>
      <c r="M7" s="72" t="s">
        <v>16</v>
      </c>
      <c r="N7" s="82" t="s">
        <v>99</v>
      </c>
      <c r="O7" s="82">
        <v>53.84</v>
      </c>
      <c r="P7" s="82">
        <v>100</v>
      </c>
      <c r="Q7" s="82">
        <v>5676</v>
      </c>
      <c r="R7" s="82">
        <v>5521</v>
      </c>
      <c r="S7" s="82">
        <v>230.3</v>
      </c>
      <c r="T7" s="82">
        <v>23.97</v>
      </c>
      <c r="U7" s="82">
        <v>5465</v>
      </c>
      <c r="V7" s="82">
        <v>129.62</v>
      </c>
      <c r="W7" s="82">
        <v>42.16</v>
      </c>
      <c r="X7" s="82">
        <v>100.07</v>
      </c>
      <c r="Y7" s="82">
        <v>101.5</v>
      </c>
      <c r="Z7" s="82">
        <v>101.04</v>
      </c>
      <c r="AA7" s="82">
        <v>102.79</v>
      </c>
      <c r="AB7" s="82">
        <v>102.79</v>
      </c>
      <c r="AC7" s="82">
        <v>105.17</v>
      </c>
      <c r="AD7" s="82">
        <v>99.53</v>
      </c>
      <c r="AE7" s="82">
        <v>100.27</v>
      </c>
      <c r="AF7" s="82">
        <v>103.57</v>
      </c>
      <c r="AG7" s="82">
        <v>100.97</v>
      </c>
      <c r="AH7" s="82">
        <v>105.46</v>
      </c>
      <c r="AI7" s="82">
        <v>0</v>
      </c>
      <c r="AJ7" s="82">
        <v>0</v>
      </c>
      <c r="AK7" s="82">
        <v>0</v>
      </c>
      <c r="AL7" s="82">
        <v>0</v>
      </c>
      <c r="AM7" s="82">
        <v>0</v>
      </c>
      <c r="AN7" s="82">
        <v>0</v>
      </c>
      <c r="AO7" s="82">
        <v>4.53</v>
      </c>
      <c r="AP7" s="82">
        <v>8.57</v>
      </c>
      <c r="AQ7" s="82">
        <v>5.78</v>
      </c>
      <c r="AR7" s="82">
        <v>8.73</v>
      </c>
      <c r="AS7" s="82">
        <v>28.96</v>
      </c>
      <c r="AT7" s="82">
        <v>85.74</v>
      </c>
      <c r="AU7" s="82">
        <v>85.74</v>
      </c>
      <c r="AV7" s="82">
        <v>81.33</v>
      </c>
      <c r="AW7" s="82">
        <v>82.77</v>
      </c>
      <c r="AX7" s="82">
        <v>72.650000000000006</v>
      </c>
      <c r="AY7" s="82">
        <v>155.44999999999999</v>
      </c>
      <c r="AZ7" s="82">
        <v>183.95</v>
      </c>
      <c r="BA7" s="82">
        <v>139.66999999999999</v>
      </c>
      <c r="BB7" s="82">
        <v>92.24</v>
      </c>
      <c r="BC7" s="82">
        <v>116</v>
      </c>
      <c r="BD7" s="82">
        <v>185.62</v>
      </c>
      <c r="BE7" s="82">
        <v>1008.6</v>
      </c>
      <c r="BF7" s="82">
        <v>991.59</v>
      </c>
      <c r="BG7" s="82">
        <v>943.37</v>
      </c>
      <c r="BH7" s="82">
        <v>987.66</v>
      </c>
      <c r="BI7" s="82">
        <v>893.65</v>
      </c>
      <c r="BJ7" s="82">
        <v>1039.78</v>
      </c>
      <c r="BK7" s="82">
        <v>1272.18</v>
      </c>
      <c r="BL7" s="82">
        <v>1390.57</v>
      </c>
      <c r="BM7" s="82">
        <v>1546.97</v>
      </c>
      <c r="BN7" s="82">
        <v>1471.36</v>
      </c>
      <c r="BO7" s="82">
        <v>1125.3900000000001</v>
      </c>
      <c r="BP7" s="82">
        <v>86.53</v>
      </c>
      <c r="BQ7" s="82">
        <v>92.12</v>
      </c>
      <c r="BR7" s="82">
        <v>93.33</v>
      </c>
      <c r="BS7" s="82">
        <v>83.08</v>
      </c>
      <c r="BT7" s="82">
        <v>83.11</v>
      </c>
      <c r="BU7" s="82">
        <v>82.35</v>
      </c>
      <c r="BV7" s="82">
        <v>75.83</v>
      </c>
      <c r="BW7" s="82">
        <v>62.43</v>
      </c>
      <c r="BX7" s="82">
        <v>51.1</v>
      </c>
      <c r="BY7" s="82">
        <v>51.76</v>
      </c>
      <c r="BZ7" s="82">
        <v>60.84</v>
      </c>
      <c r="CA7" s="82">
        <v>338.28</v>
      </c>
      <c r="CB7" s="82">
        <v>319.73</v>
      </c>
      <c r="CC7" s="82">
        <v>315.01</v>
      </c>
      <c r="CD7" s="82">
        <v>322.87</v>
      </c>
      <c r="CE7" s="82">
        <v>326.36</v>
      </c>
      <c r="CF7" s="82">
        <v>181.75</v>
      </c>
      <c r="CG7" s="82">
        <v>181.94</v>
      </c>
      <c r="CH7" s="82">
        <v>224.51</v>
      </c>
      <c r="CI7" s="82">
        <v>269.64</v>
      </c>
      <c r="CJ7" s="82">
        <v>276.18</v>
      </c>
      <c r="CK7" s="82">
        <v>272.95</v>
      </c>
      <c r="CL7" s="82">
        <v>55.72</v>
      </c>
      <c r="CM7" s="82">
        <v>51.57</v>
      </c>
      <c r="CN7" s="82">
        <v>56.31</v>
      </c>
      <c r="CO7" s="82">
        <v>51.29</v>
      </c>
      <c r="CP7" s="82">
        <v>49.25</v>
      </c>
      <c r="CQ7" s="82">
        <v>63.01</v>
      </c>
      <c r="CR7" s="82">
        <v>52.63</v>
      </c>
      <c r="CS7" s="82">
        <v>55.3</v>
      </c>
      <c r="CT7" s="82">
        <v>54.14</v>
      </c>
      <c r="CU7" s="82">
        <v>53.79</v>
      </c>
      <c r="CV7" s="82">
        <v>51.15</v>
      </c>
      <c r="CW7" s="82">
        <v>71.599999999999994</v>
      </c>
      <c r="CX7" s="82">
        <v>74.12</v>
      </c>
      <c r="CY7" s="82">
        <v>66.84</v>
      </c>
      <c r="CZ7" s="82">
        <v>71.989999999999995</v>
      </c>
      <c r="DA7" s="82">
        <v>75.069999999999993</v>
      </c>
      <c r="DB7" s="82">
        <v>77.489999999999995</v>
      </c>
      <c r="DC7" s="82">
        <v>78.83</v>
      </c>
      <c r="DD7" s="82">
        <v>78.319999999999993</v>
      </c>
      <c r="DE7" s="82">
        <v>76.239999999999995</v>
      </c>
      <c r="DF7" s="82">
        <v>73.81</v>
      </c>
      <c r="DG7" s="82">
        <v>74.540000000000006</v>
      </c>
      <c r="DH7" s="82">
        <v>43.08</v>
      </c>
      <c r="DI7" s="82">
        <v>45.2</v>
      </c>
      <c r="DJ7" s="82">
        <v>47.34</v>
      </c>
      <c r="DK7" s="82">
        <v>49.39</v>
      </c>
      <c r="DL7" s="82">
        <v>51.4</v>
      </c>
      <c r="DM7" s="82">
        <v>49.75</v>
      </c>
      <c r="DN7" s="82">
        <v>41.07</v>
      </c>
      <c r="DO7" s="82">
        <v>34.83</v>
      </c>
      <c r="DP7" s="82">
        <v>31.44</v>
      </c>
      <c r="DQ7" s="82">
        <v>35.43</v>
      </c>
      <c r="DR7" s="82">
        <v>35.99</v>
      </c>
      <c r="DS7" s="82">
        <v>0</v>
      </c>
      <c r="DT7" s="82">
        <v>0</v>
      </c>
      <c r="DU7" s="82">
        <v>0</v>
      </c>
      <c r="DV7" s="82">
        <v>0</v>
      </c>
      <c r="DW7" s="82">
        <v>0</v>
      </c>
      <c r="DX7" s="82">
        <v>6.45</v>
      </c>
      <c r="DY7" s="82">
        <v>5.94</v>
      </c>
      <c r="DZ7" s="82">
        <v>10.050000000000001</v>
      </c>
      <c r="EA7" s="82">
        <v>10.78</v>
      </c>
      <c r="EB7" s="82">
        <v>11.16</v>
      </c>
      <c r="EC7" s="82">
        <v>17.28</v>
      </c>
      <c r="ED7" s="82">
        <v>0</v>
      </c>
      <c r="EE7" s="82">
        <v>0</v>
      </c>
      <c r="EF7" s="82">
        <v>0</v>
      </c>
      <c r="EG7" s="82">
        <v>0</v>
      </c>
      <c r="EH7" s="82">
        <v>0</v>
      </c>
      <c r="EI7" s="82">
        <v>1.e-002</v>
      </c>
      <c r="EJ7" s="82">
        <v>4.e-002</v>
      </c>
      <c r="EK7" s="82">
        <v>0.19</v>
      </c>
      <c r="EL7" s="82">
        <v>0.26</v>
      </c>
      <c r="EM7" s="82">
        <v>0.28999999999999998</v>
      </c>
      <c r="EN7" s="82">
        <v>0.32</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100</v>
      </c>
      <c r="C9" s="67" t="s">
        <v>101</v>
      </c>
      <c r="D9" s="67" t="s">
        <v>102</v>
      </c>
      <c r="E9" s="67" t="s">
        <v>103</v>
      </c>
      <c r="F9" s="67" t="s">
        <v>104</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51</v>
      </c>
      <c r="B10" s="73">
        <f>DATEVALUE($B7+12-B11&amp;"/1/"&amp;B12)</f>
        <v>47119</v>
      </c>
      <c r="C10" s="73">
        <f>DATEVALUE($B7+12-C11&amp;"/1/"&amp;C12)</f>
        <v>47484</v>
      </c>
      <c r="D10" s="74">
        <f>DATEVALUE($B7+12-D11&amp;"/1/"&amp;D12)</f>
        <v>47849</v>
      </c>
      <c r="E10" s="74">
        <f>DATEVALUE($B7+12-E11&amp;"/1/"&amp;E12)</f>
        <v>48215</v>
      </c>
      <c r="F10" s="74">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2023-01-25T00:54:50Z</cp:lastPrinted>
  <dcterms:created xsi:type="dcterms:W3CDTF">2022-12-01T00:52:21Z</dcterms:created>
  <dcterms:modified xsi:type="dcterms:W3CDTF">2024-03-29T07:02:12Z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2024-03-29T07:02:12Z</vt:filetime>
  </property>
</Properties>
</file>