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XoIhzyXoicmM5inhfpwLEsvNFQa+ug/0nx99iky1ClxCceTq706PLHxE5Fhi4J6DVjSsn70my69uVfCYZCwDw==" workbookSaltValue="/BcP3/gXigVVEr4Krh+cIw==" workbookSpinCount="100000"/>
  <bookViews>
    <workbookView xWindow="0" yWindow="0" windowWidth="28800" windowHeight="12210"/>
  </bookViews>
  <sheets>
    <sheet name="法非適用_下水道事業" sheetId="4" r:id="rId1"/>
    <sheet name="データ" sheetId="5" state="hidden" r:id="rId2"/>
  </sheet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<sst xmlns="http://schemas.openxmlformats.org/spreadsheetml/2006/main" xmlns:r="http://schemas.openxmlformats.org/officeDocument/2006/relationships" count="116" uniqueCount="116">
  <si>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</si>
  <si>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</si>
  <si>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</si>
  <si>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</si>
  <si>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</si>
  <si>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</si>
  <si>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</si>
  <si>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</si>
  <si>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</si>
  <si>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</si>
  <si>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</si>
  <si>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</si>
  <si>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</si>
  <si>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</si>
  <si>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</si>
  <si>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</si>
  <si>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</si>
  <si>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</si>
  <si>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</si>
  <si>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</si>
  <si>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</si>
  <si>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</si>
  <si>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</si>
  <si>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</si>
  <si>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</si>
  <si>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</si>
  <si>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</si>
  <si>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</si>
  <si>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</si>
  <si>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</si>
  <si>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</si>
  <si>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</si>
  <si>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</si>
  <si>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</si>
  <si>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</si>
  <si>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</si>
  <si>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</si>
  <si>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</si>
  <si>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</si>
  <si>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</si>
  <si>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</si>
  <si>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</si>
  <si>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</si>
  <si>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</si>
  <si>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</si>
  <si>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</si>
  <si>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</si>
  <si>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</si>
  <si>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</si>
  <si>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</si>
  <si>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</si>
  <si>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</si>
  <si>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</si>
  <si>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</si>
  <si>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</si>
  <si>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</si>
  <si>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</si>
  <si>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</si>
  <si>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</si>
  <si>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</si>
  <si>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</si>
  <si>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</si>
  <si>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</si>
  <si>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</si>
  <si>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</si>
  <si>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</si>
  <si>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</si>
  <si>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</si>
  <si>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</si>
  <si>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</si>
  <si>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</si>
  <si>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</si>
  <si>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</si>
  <si>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</si>
  <si>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</si>
  <si>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</si>
  <si>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</si>
  <si>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</si>
  <si>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</si>
  <si>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</si>
  <si>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</si>
  <si>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</si>
  <si>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</si>
  <si>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</si>
  <si>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</si>
  <si>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</si>
  <si>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</si>
  <si>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</si>
  <si>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</si>
  <si>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</si>
  <si>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</si>
  <si>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</si>
  <si>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</si>
  <si>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</si>
  <si>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</si>
  <si>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</si>
  <si>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</si>
  <si>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</si>
  <si>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</si>
  <si>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</si>
  <si>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</si>
  <si>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</si>
  <si>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</si>
  <si>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</si>
  <si>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</si>
  <si>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</si>
  <si>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</si>
  <si>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</si>
  <si>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</si>
  <si>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</si>
  <si>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</si>
  <si>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</si>
  <si>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</si>
  <si>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収益的収支比率は100％を下回っており、昨年と比べても低下しているため、不足分を一般会計からの繰入金によって補填している状況にある。
　企業債残高対事業規模比率は昨年よりやや減少しているが、今年は類似団体の約8倍であり、事業規模を大きく上回る企業債残高である。
　経費回収率は類似団体とほぼ同様の値であり、昨年と比較すると増加しているものの100％以下と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施設利用率、水洗化率はともに類似団体を大きく下回っており、施設が過大なスペックとなっている。今後は、規模の縮小や近隣施設との共同処理等も検討していく必要があると考えられる。</t>
    <rPh sb="1" eb="4">
      <t>シュウエキテキ</t>
    </rPh>
    <rPh sb="4" eb="6">
      <t>シュウシ</t>
    </rPh>
    <rPh sb="6" eb="8">
      <t>ヒリツ</t>
    </rPh>
    <rPh sb="14" eb="16">
      <t>シタマワ</t>
    </rPh>
    <rPh sb="21" eb="23">
      <t>サクネン</t>
    </rPh>
    <rPh sb="24" eb="25">
      <t>クラ</t>
    </rPh>
    <rPh sb="28" eb="30">
      <t>テイカ</t>
    </rPh>
    <rPh sb="37" eb="40">
      <t>フソクブン</t>
    </rPh>
    <rPh sb="41" eb="45">
      <t>イッパンカイケイ</t>
    </rPh>
    <rPh sb="48" eb="51">
      <t>クリイレキン</t>
    </rPh>
    <rPh sb="55" eb="57">
      <t>ホテン</t>
    </rPh>
    <rPh sb="61" eb="63">
      <t>ジョウキョウ</t>
    </rPh>
    <rPh sb="69" eb="71">
      <t>キギョウ</t>
    </rPh>
    <rPh sb="71" eb="72">
      <t>サイ</t>
    </rPh>
    <rPh sb="72" eb="74">
      <t>ザンダカ</t>
    </rPh>
    <rPh sb="74" eb="75">
      <t>タイ</t>
    </rPh>
    <rPh sb="96" eb="98">
      <t>コトシ</t>
    </rPh>
    <rPh sb="104" eb="105">
      <t>ヤク</t>
    </rPh>
    <rPh sb="106" eb="107">
      <t>バイ</t>
    </rPh>
    <rPh sb="111" eb="113">
      <t>ジギョウ</t>
    </rPh>
    <rPh sb="113" eb="115">
      <t>キボ</t>
    </rPh>
    <rPh sb="116" eb="117">
      <t>オオ</t>
    </rPh>
    <rPh sb="119" eb="121">
      <t>ウワマワ</t>
    </rPh>
    <rPh sb="122" eb="124">
      <t>キギョウ</t>
    </rPh>
    <rPh sb="124" eb="125">
      <t>サイ</t>
    </rPh>
    <rPh sb="125" eb="127">
      <t>ザンダカ</t>
    </rPh>
    <rPh sb="133" eb="135">
      <t>ケイヒ</t>
    </rPh>
    <rPh sb="135" eb="137">
      <t>カイシュウ</t>
    </rPh>
    <rPh sb="137" eb="138">
      <t>リツ</t>
    </rPh>
    <rPh sb="139" eb="141">
      <t>ルイジ</t>
    </rPh>
    <rPh sb="141" eb="143">
      <t>ダンタイ</t>
    </rPh>
    <rPh sb="146" eb="148">
      <t>ドウヨウ</t>
    </rPh>
    <rPh sb="149" eb="150">
      <t>アタイ</t>
    </rPh>
    <rPh sb="154" eb="156">
      <t>サクネン</t>
    </rPh>
    <rPh sb="157" eb="159">
      <t>ヒカク</t>
    </rPh>
    <rPh sb="162" eb="164">
      <t>ゾウカ</t>
    </rPh>
    <rPh sb="175" eb="177">
      <t>イカ</t>
    </rPh>
    <rPh sb="186" eb="188">
      <t>ケイヒ</t>
    </rPh>
    <rPh sb="189" eb="192">
      <t>シヨウリョウ</t>
    </rPh>
    <rPh sb="193" eb="194">
      <t>マカナ</t>
    </rPh>
    <rPh sb="199" eb="201">
      <t>ゲンジョウ</t>
    </rPh>
    <rPh sb="205" eb="207">
      <t>ショリ</t>
    </rPh>
    <rPh sb="207" eb="210">
      <t>クイキナイ</t>
    </rPh>
    <rPh sb="211" eb="214">
      <t>セタイスウ</t>
    </rPh>
    <rPh sb="215" eb="217">
      <t>ゲンショウ</t>
    </rPh>
    <rPh sb="218" eb="220">
      <t>コウレイ</t>
    </rPh>
    <rPh sb="220" eb="222">
      <t>セタイ</t>
    </rPh>
    <rPh sb="223" eb="225">
      <t>ゾウカ</t>
    </rPh>
    <rPh sb="229" eb="231">
      <t>オオハバ</t>
    </rPh>
    <rPh sb="232" eb="234">
      <t>リョウキン</t>
    </rPh>
    <rPh sb="234" eb="236">
      <t>シュウニュウ</t>
    </rPh>
    <rPh sb="237" eb="239">
      <t>ゾウカ</t>
    </rPh>
    <rPh sb="240" eb="242">
      <t>ミコ</t>
    </rPh>
    <rPh sb="245" eb="247">
      <t>ジョウキョウ</t>
    </rPh>
    <rPh sb="253" eb="256">
      <t>シヨウリョウ</t>
    </rPh>
    <rPh sb="257" eb="259">
      <t>オスイ</t>
    </rPh>
    <rPh sb="259" eb="261">
      <t>ショリ</t>
    </rPh>
    <rPh sb="261" eb="262">
      <t>ヒ</t>
    </rPh>
    <rPh sb="262" eb="263">
      <t>トウ</t>
    </rPh>
    <rPh sb="264" eb="266">
      <t>ミナオ</t>
    </rPh>
    <rPh sb="268" eb="270">
      <t>ケントウ</t>
    </rPh>
    <rPh sb="277" eb="279">
      <t>ヒツヨウ</t>
    </rPh>
    <rPh sb="280" eb="281">
      <t>カンガ</t>
    </rPh>
    <rPh sb="288" eb="290">
      <t>シセツ</t>
    </rPh>
    <rPh sb="290" eb="292">
      <t>リヨウ</t>
    </rPh>
    <rPh sb="292" eb="293">
      <t>リツ</t>
    </rPh>
    <rPh sb="294" eb="297">
      <t>スイセンカ</t>
    </rPh>
    <rPh sb="297" eb="298">
      <t>リツ</t>
    </rPh>
    <rPh sb="302" eb="304">
      <t>ルイジ</t>
    </rPh>
    <rPh sb="304" eb="306">
      <t>ダンタイ</t>
    </rPh>
    <rPh sb="307" eb="308">
      <t>オオ</t>
    </rPh>
    <rPh sb="310" eb="312">
      <t>シタマワ</t>
    </rPh>
    <rPh sb="317" eb="319">
      <t>シセツ</t>
    </rPh>
    <rPh sb="320" eb="322">
      <t>カダイ</t>
    </rPh>
    <rPh sb="334" eb="336">
      <t>コンゴ</t>
    </rPh>
    <rPh sb="338" eb="340">
      <t>キボ</t>
    </rPh>
    <rPh sb="341" eb="343">
      <t>シュクショウ</t>
    </rPh>
    <rPh sb="344" eb="346">
      <t>キンリン</t>
    </rPh>
    <rPh sb="346" eb="348">
      <t>シセツ</t>
    </rPh>
    <rPh sb="350" eb="352">
      <t>キョウドウ</t>
    </rPh>
    <rPh sb="352" eb="354">
      <t>ショリ</t>
    </rPh>
    <rPh sb="354" eb="355">
      <t>トウ</t>
    </rPh>
    <rPh sb="356" eb="358">
      <t>ケントウ</t>
    </rPh>
    <rPh sb="362" eb="364">
      <t>ヒツヨウ</t>
    </rPh>
    <rPh sb="368" eb="369">
      <t>カンガ</t>
    </rPh>
    <phoneticPr fontId="1"/>
  </si>
  <si>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管渠については耐用年数が50年のため、現状では更新しない予定である。</t>
    <rPh sb="1" eb="3">
      <t>キョウヨウ</t>
    </rPh>
    <rPh sb="3" eb="5">
      <t>カイシ</t>
    </rPh>
    <rPh sb="9" eb="12">
      <t>ネンイジョウ</t>
    </rPh>
    <rPh sb="13" eb="15">
      <t>ケイカ</t>
    </rPh>
    <rPh sb="20" eb="22">
      <t>ヘイセイ</t>
    </rPh>
    <rPh sb="24" eb="26">
      <t>ネンド</t>
    </rPh>
    <rPh sb="37" eb="39">
      <t>ケイカク</t>
    </rPh>
    <rPh sb="40" eb="42">
      <t>サクテイ</t>
    </rPh>
    <rPh sb="44" eb="47">
      <t>カクシセツ</t>
    </rPh>
    <rPh sb="48" eb="52">
      <t>チョウジュミョウカ</t>
    </rPh>
    <rPh sb="53" eb="54">
      <t>ハカ</t>
    </rPh>
    <rPh sb="59" eb="61">
      <t>シセツ</t>
    </rPh>
    <rPh sb="61" eb="63">
      <t>カイチク</t>
    </rPh>
    <rPh sb="63" eb="64">
      <t>トウ</t>
    </rPh>
    <rPh sb="65" eb="67">
      <t>ザイゲン</t>
    </rPh>
    <rPh sb="68" eb="70">
      <t>カクホ</t>
    </rPh>
    <rPh sb="71" eb="73">
      <t>ケイエイ</t>
    </rPh>
    <rPh sb="74" eb="75">
      <t>アタ</t>
    </rPh>
    <rPh sb="77" eb="79">
      <t>エイキョウ</t>
    </rPh>
    <rPh sb="79" eb="80">
      <t>トウ</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2" eb="124">
      <t>タイヨウ</t>
    </rPh>
    <rPh sb="124" eb="126">
      <t>ネンスウ</t>
    </rPh>
    <rPh sb="129" eb="130">
      <t>ネン</t>
    </rPh>
    <rPh sb="134" eb="136">
      <t>ゲンジョウ</t>
    </rPh>
    <rPh sb="138" eb="140">
      <t>コウシン</t>
    </rPh>
    <rPh sb="143" eb="145">
      <t>ヨテイ</t>
    </rPh>
    <phoneticPr fontId="1"/>
  </si>
  <si>
    <t>　多額の企業債残高により収入の大部分を一般会計からの繰入金が占めていることや施設の維持管理費の増加等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6">
      <t>キギョウ</t>
    </rPh>
    <rPh sb="6" eb="7">
      <t>サイ</t>
    </rPh>
    <rPh sb="7" eb="9">
      <t>ザンダカ</t>
    </rPh>
    <rPh sb="12" eb="14">
      <t>シュウニュウ</t>
    </rPh>
    <rPh sb="15" eb="18">
      <t>ダイブブン</t>
    </rPh>
    <rPh sb="19" eb="21">
      <t>イッパン</t>
    </rPh>
    <rPh sb="21" eb="23">
      <t>カイケイ</t>
    </rPh>
    <rPh sb="26" eb="28">
      <t>クリイレ</t>
    </rPh>
    <rPh sb="28" eb="29">
      <t>キン</t>
    </rPh>
    <rPh sb="30" eb="31">
      <t>シ</t>
    </rPh>
    <rPh sb="38" eb="40">
      <t>シセツ</t>
    </rPh>
    <rPh sb="41" eb="43">
      <t>イジ</t>
    </rPh>
    <rPh sb="43" eb="46">
      <t>カンリヒ</t>
    </rPh>
    <rPh sb="47" eb="49">
      <t>ゾウカ</t>
    </rPh>
    <rPh sb="49" eb="50">
      <t>トウ</t>
    </rPh>
    <rPh sb="55" eb="57">
      <t>ヒジョウ</t>
    </rPh>
    <rPh sb="58" eb="59">
      <t>キビ</t>
    </rPh>
    <rPh sb="61" eb="63">
      <t>ケイエイ</t>
    </rPh>
    <rPh sb="63" eb="65">
      <t>ジョウタイ</t>
    </rPh>
    <rPh sb="71" eb="74">
      <t>シヨウリョウ</t>
    </rPh>
    <rPh sb="75" eb="77">
      <t>オスイ</t>
    </rPh>
    <rPh sb="77" eb="79">
      <t>ショリ</t>
    </rPh>
    <rPh sb="79" eb="80">
      <t>ヒ</t>
    </rPh>
    <rPh sb="80" eb="81">
      <t>トウ</t>
    </rPh>
    <rPh sb="82" eb="84">
      <t>ミナオ</t>
    </rPh>
    <rPh sb="86" eb="88">
      <t>ケントウ</t>
    </rPh>
    <rPh sb="95" eb="97">
      <t>ヒツヨウ</t>
    </rPh>
    <rPh sb="99" eb="100">
      <t>カンガ</t>
    </rPh>
    <rPh sb="105" eb="107">
      <t>ゲンジョウ</t>
    </rPh>
    <rPh sb="108" eb="110">
      <t>ハアク</t>
    </rPh>
    <rPh sb="112" eb="114">
      <t>ショウライ</t>
    </rPh>
    <rPh sb="115" eb="117">
      <t>ミコ</t>
    </rPh>
    <rPh sb="118" eb="119">
      <t>トウ</t>
    </rPh>
    <rPh sb="120" eb="121">
      <t>フ</t>
    </rPh>
    <rPh sb="124" eb="125">
      <t>ウエ</t>
    </rPh>
    <rPh sb="127" eb="129">
      <t>ケイエイ</t>
    </rPh>
    <rPh sb="129" eb="131">
      <t>カイゼン</t>
    </rPh>
    <rPh sb="132" eb="133">
      <t>ム</t>
    </rPh>
    <rPh sb="135" eb="136">
      <t>ト</t>
    </rPh>
    <rPh sb="137" eb="138">
      <t>ク</t>
    </rPh>
    <rPh sb="140" eb="141">
      <t>オコナ</t>
    </rPh>
    <rPh sb="148" eb="150">
      <t>シセツ</t>
    </rPh>
    <rPh sb="151" eb="154">
      <t>ロウキュウカ</t>
    </rPh>
    <rPh sb="157" eb="159">
      <t>カイチク</t>
    </rPh>
    <rPh sb="175" eb="177">
      <t>ケイカク</t>
    </rPh>
    <rPh sb="178" eb="179">
      <t>モト</t>
    </rPh>
    <rPh sb="184" eb="187">
      <t>ケイカクテキ</t>
    </rPh>
    <rPh sb="188" eb="190">
      <t>コウシン</t>
    </rPh>
    <rPh sb="192" eb="194">
      <t>デンキ</t>
    </rPh>
    <rPh sb="195" eb="197">
      <t>キカイ</t>
    </rPh>
    <rPh sb="197" eb="199">
      <t>セツビ</t>
    </rPh>
    <rPh sb="199" eb="200">
      <t>トウ</t>
    </rPh>
    <rPh sb="201" eb="205">
      <t>チョウジュミョウカ</t>
    </rPh>
    <rPh sb="206" eb="207">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</si>
</sst>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0.26</c:v>
                </c:pt>
                <c:pt idx="1">
                  <c:v>0.13</c:v>
                </c:pt>
                <c:pt idx="2">
                  <c:v>0.13</c:v>
                </c:pt>
                <c:pt idx="3">
                  <c:v>9.e-002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8.68</c:v>
                </c:pt>
                <c:pt idx="1">
                  <c:v>8.68</c:v>
                </c:pt>
                <c:pt idx="2">
                  <c:v>11.42</c:v>
                </c:pt>
                <c:pt idx="3">
                  <c:v>12.32</c:v>
                </c:pt>
                <c:pt idx="4">
                  <c:v>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36.65</c:v>
                </c:pt>
                <c:pt idx="1">
                  <c:v>37.72</c:v>
                </c:pt>
                <c:pt idx="2">
                  <c:v>37.08</c:v>
                </c:pt>
                <c:pt idx="3">
                  <c:v>37.46</c:v>
                </c:pt>
                <c:pt idx="4">
                  <c:v>37.65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46.38</c:v>
                </c:pt>
                <c:pt idx="1">
                  <c:v>49.77</c:v>
                </c:pt>
                <c:pt idx="2">
                  <c:v>39.130000000000003</c:v>
                </c:pt>
                <c:pt idx="3">
                  <c:v>36</c:v>
                </c:pt>
                <c:pt idx="4">
                  <c:v>34.619999999999997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68.83</c:v>
                </c:pt>
                <c:pt idx="1">
                  <c:v>68.459999999999994</c:v>
                </c:pt>
                <c:pt idx="2">
                  <c:v>67.22</c:v>
                </c:pt>
                <c:pt idx="3">
                  <c:v>67.459999999999994</c:v>
                </c:pt>
                <c:pt idx="4">
                  <c:v>67.37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93.53</c:v>
                </c:pt>
                <c:pt idx="1">
                  <c:v>84.33</c:v>
                </c:pt>
                <c:pt idx="2">
                  <c:v>93.38</c:v>
                </c:pt>
                <c:pt idx="3">
                  <c:v>89.61</c:v>
                </c:pt>
                <c:pt idx="4">
                  <c:v>87.84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8661.26</c:v>
                </c:pt>
                <c:pt idx="4" formatCode="#,##0.00;&quot;△&quot;#,##0.00;&quot;-&quot;">
                  <c:v>8412.35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1673.47</c:v>
                </c:pt>
                <c:pt idx="1">
                  <c:v>1592.72</c:v>
                </c:pt>
                <c:pt idx="2">
                  <c:v>1223.96</c:v>
                </c:pt>
                <c:pt idx="3">
                  <c:v>1269.1500000000001</c:v>
                </c:pt>
                <c:pt idx="4">
                  <c:v>1087.96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63.4</c:v>
                </c:pt>
                <c:pt idx="1">
                  <c:v>51.05</c:v>
                </c:pt>
                <c:pt idx="2">
                  <c:v>55.74</c:v>
                </c:pt>
                <c:pt idx="3">
                  <c:v>46.79</c:v>
                </c:pt>
                <c:pt idx="4">
                  <c:v>60.23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49.22</c:v>
                </c:pt>
                <c:pt idx="1">
                  <c:v>53.7</c:v>
                </c:pt>
                <c:pt idx="2">
                  <c:v>61.54</c:v>
                </c:pt>
                <c:pt idx="3">
                  <c:v>63.97</c:v>
                </c:pt>
                <c:pt idx="4">
                  <c:v>59.67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322.91000000000003</c:v>
                </c:pt>
                <c:pt idx="1">
                  <c:v>333.9</c:v>
                </c:pt>
                <c:pt idx="2">
                  <c:v>285.35000000000002</c:v>
                </c:pt>
                <c:pt idx="3">
                  <c:v>341.47</c:v>
                </c:pt>
                <c:pt idx="4">
                  <c:v>264.7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332.02</c:v>
                </c:pt>
                <c:pt idx="1">
                  <c:v>300.35000000000002</c:v>
                </c:pt>
                <c:pt idx="2">
                  <c:v>267.86</c:v>
                </c:pt>
                <c:pt idx="3">
                  <c:v>256.82</c:v>
                </c:pt>
                <c:pt idx="4">
                  <c:v>270.60000000000002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90" zoomScaleNormal="90" workbookViewId="0">
      <selection activeCell="AE13" sqref="AE1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16</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D3</v>
      </c>
      <c r="X8" s="6"/>
      <c r="Y8" s="6"/>
      <c r="Z8" s="6"/>
      <c r="AA8" s="6"/>
      <c r="AB8" s="6"/>
      <c r="AC8" s="6"/>
      <c r="AD8" s="21" t="str">
        <f>データ!$M$6</f>
        <v>非設置</v>
      </c>
      <c r="AE8" s="21"/>
      <c r="AF8" s="21"/>
      <c r="AG8" s="21"/>
      <c r="AH8" s="21"/>
      <c r="AI8" s="21"/>
      <c r="AJ8" s="21"/>
      <c r="AK8" s="3"/>
      <c r="AL8" s="22">
        <f>データ!S6</f>
        <v>5901</v>
      </c>
      <c r="AM8" s="22"/>
      <c r="AN8" s="22"/>
      <c r="AO8" s="22"/>
      <c r="AP8" s="22"/>
      <c r="AQ8" s="22"/>
      <c r="AR8" s="22"/>
      <c r="AS8" s="22"/>
      <c r="AT8" s="7">
        <f>データ!T6</f>
        <v>230.3</v>
      </c>
      <c r="AU8" s="7"/>
      <c r="AV8" s="7"/>
      <c r="AW8" s="7"/>
      <c r="AX8" s="7"/>
      <c r="AY8" s="7"/>
      <c r="AZ8" s="7"/>
      <c r="BA8" s="7"/>
      <c r="BB8" s="7">
        <f>データ!U6</f>
        <v>25.62</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23.54</v>
      </c>
      <c r="Q10" s="7"/>
      <c r="R10" s="7"/>
      <c r="S10" s="7"/>
      <c r="T10" s="7"/>
      <c r="U10" s="7"/>
      <c r="V10" s="7"/>
      <c r="W10" s="7">
        <f>データ!Q6</f>
        <v>63.04</v>
      </c>
      <c r="X10" s="7"/>
      <c r="Y10" s="7"/>
      <c r="Z10" s="7"/>
      <c r="AA10" s="7"/>
      <c r="AB10" s="7"/>
      <c r="AC10" s="7"/>
      <c r="AD10" s="22">
        <f>データ!R6</f>
        <v>2860</v>
      </c>
      <c r="AE10" s="22"/>
      <c r="AF10" s="22"/>
      <c r="AG10" s="22"/>
      <c r="AH10" s="22"/>
      <c r="AI10" s="22"/>
      <c r="AJ10" s="22"/>
      <c r="AK10" s="2"/>
      <c r="AL10" s="22">
        <f>データ!V6</f>
        <v>1369</v>
      </c>
      <c r="AM10" s="22"/>
      <c r="AN10" s="22"/>
      <c r="AO10" s="22"/>
      <c r="AP10" s="22"/>
      <c r="AQ10" s="22"/>
      <c r="AR10" s="22"/>
      <c r="AS10" s="22"/>
      <c r="AT10" s="7">
        <f>データ!W6</f>
        <v>0.72</v>
      </c>
      <c r="AU10" s="7"/>
      <c r="AV10" s="7"/>
      <c r="AW10" s="7"/>
      <c r="AX10" s="7"/>
      <c r="AY10" s="7"/>
      <c r="AZ10" s="7"/>
      <c r="BA10" s="7"/>
      <c r="BB10" s="7">
        <f>データ!X6</f>
        <v>1901.39</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42</v>
      </c>
      <c r="I85" s="12" t="s">
        <v>10</v>
      </c>
      <c r="J85" s="12" t="s">
        <v>50</v>
      </c>
      <c r="K85" s="12" t="s">
        <v>51</v>
      </c>
      <c r="L85" s="12" t="s">
        <v>32</v>
      </c>
      <c r="M85" s="12" t="s">
        <v>35</v>
      </c>
      <c r="N85" s="12" t="s">
        <v>52</v>
      </c>
      <c r="O85" s="12" t="s">
        <v>54</v>
      </c>
    </row>
    <row r="86" spans="1:78" hidden="1">
      <c r="B86" s="12"/>
      <c r="C86" s="12"/>
      <c r="D86" s="12"/>
      <c r="E86" s="12" t="str">
        <f>データ!AI6</f>
        <v/>
      </c>
      <c r="F86" s="12" t="s">
        <v>39</v>
      </c>
      <c r="G86" s="12" t="s">
        <v>39</v>
      </c>
      <c r="H86" s="12" t="str">
        <f>データ!BP6</f>
        <v>【1,218.70】</v>
      </c>
      <c r="I86" s="12" t="str">
        <f>データ!CA6</f>
        <v>【74.17】</v>
      </c>
      <c r="J86" s="12" t="str">
        <f>データ!CL6</f>
        <v>【218.56】</v>
      </c>
      <c r="K86" s="12" t="str">
        <f>データ!CW6</f>
        <v>【42.86】</v>
      </c>
      <c r="L86" s="12" t="str">
        <f>データ!DH6</f>
        <v>【84.20】</v>
      </c>
      <c r="M86" s="12" t="s">
        <v>39</v>
      </c>
      <c r="N86" s="12" t="s">
        <v>39</v>
      </c>
      <c r="O86" s="12" t="str">
        <f>データ!EO6</f>
        <v>【0.28】</v>
      </c>
    </row>
  </sheetData>
  <sheetProtection algorithmName="SHA-512" hashValue="DEn02brsMY5/RH+i9tECjTd6fOURyq5wiezcSollEBdhrGBvuxW/HDvCtyYzhGGjX4wegDqpnGC4LbHeZkIttw==" saltValue="BAvAMsQZivuWaRkzGUtXk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31</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2019</v>
      </c>
      <c r="C6" s="65">
        <f t="shared" si="1"/>
        <v>23078</v>
      </c>
      <c r="D6" s="65">
        <f t="shared" si="1"/>
        <v>47</v>
      </c>
      <c r="E6" s="65">
        <f t="shared" si="1"/>
        <v>17</v>
      </c>
      <c r="F6" s="65">
        <f t="shared" si="1"/>
        <v>4</v>
      </c>
      <c r="G6" s="65">
        <f t="shared" si="1"/>
        <v>0</v>
      </c>
      <c r="H6" s="65" t="str">
        <f t="shared" si="1"/>
        <v>青森県　外ヶ浜町</v>
      </c>
      <c r="I6" s="65" t="str">
        <f t="shared" si="1"/>
        <v>法非適用</v>
      </c>
      <c r="J6" s="65" t="str">
        <f t="shared" si="1"/>
        <v>下水道事業</v>
      </c>
      <c r="K6" s="65" t="str">
        <f t="shared" si="1"/>
        <v>特定環境保全公共下水道</v>
      </c>
      <c r="L6" s="65" t="str">
        <f t="shared" si="1"/>
        <v>D3</v>
      </c>
      <c r="M6" s="65" t="str">
        <f t="shared" si="1"/>
        <v>非設置</v>
      </c>
      <c r="N6" s="74" t="str">
        <f t="shared" si="1"/>
        <v>-</v>
      </c>
      <c r="O6" s="74" t="str">
        <f t="shared" si="1"/>
        <v>該当数値なし</v>
      </c>
      <c r="P6" s="74">
        <f t="shared" si="1"/>
        <v>23.54</v>
      </c>
      <c r="Q6" s="74">
        <f t="shared" si="1"/>
        <v>63.04</v>
      </c>
      <c r="R6" s="74">
        <f t="shared" si="1"/>
        <v>2860</v>
      </c>
      <c r="S6" s="74">
        <f t="shared" si="1"/>
        <v>5901</v>
      </c>
      <c r="T6" s="74">
        <f t="shared" si="1"/>
        <v>230.3</v>
      </c>
      <c r="U6" s="74">
        <f t="shared" si="1"/>
        <v>25.62</v>
      </c>
      <c r="V6" s="74">
        <f t="shared" si="1"/>
        <v>1369</v>
      </c>
      <c r="W6" s="74">
        <f t="shared" si="1"/>
        <v>0.72</v>
      </c>
      <c r="X6" s="74">
        <f t="shared" si="1"/>
        <v>1901.39</v>
      </c>
      <c r="Y6" s="82">
        <f t="shared" ref="Y6:AH6" si="2">IF(Y7="",NA(),Y7)</f>
        <v>93.53</v>
      </c>
      <c r="Z6" s="82">
        <f t="shared" si="2"/>
        <v>84.33</v>
      </c>
      <c r="AA6" s="82">
        <f t="shared" si="2"/>
        <v>93.38</v>
      </c>
      <c r="AB6" s="82">
        <f t="shared" si="2"/>
        <v>89.61</v>
      </c>
      <c r="AC6" s="82">
        <f t="shared" si="2"/>
        <v>87.84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74">
        <f t="shared" ref="BF6:BO6" si="5">IF(BF7="",NA(),BF7)</f>
        <v>0</v>
      </c>
      <c r="BG6" s="74">
        <f t="shared" si="5"/>
        <v>0</v>
      </c>
      <c r="BH6" s="74">
        <f t="shared" si="5"/>
        <v>0</v>
      </c>
      <c r="BI6" s="82">
        <f t="shared" si="5"/>
        <v>8661.26</v>
      </c>
      <c r="BJ6" s="82">
        <f t="shared" si="5"/>
        <v>8412.35</v>
      </c>
      <c r="BK6" s="82">
        <f t="shared" si="5"/>
        <v>1673.47</v>
      </c>
      <c r="BL6" s="82">
        <f t="shared" si="5"/>
        <v>1592.72</v>
      </c>
      <c r="BM6" s="82">
        <f t="shared" si="5"/>
        <v>1223.96</v>
      </c>
      <c r="BN6" s="82">
        <f t="shared" si="5"/>
        <v>1269.1500000000001</v>
      </c>
      <c r="BO6" s="82">
        <f t="shared" si="5"/>
        <v>1087.96</v>
      </c>
      <c r="BP6" s="74" t="str">
        <f>IF(BP7="","",IF(BP7="-","【-】","【"&amp;SUBSTITUTE(TEXT(BP7,"#,##0.00"),"-","△")&amp;"】"))</f>
        <v>【1,218.70】</v>
      </c>
      <c r="BQ6" s="82">
        <f t="shared" ref="BQ6:BZ6" si="6">IF(BQ7="",NA(),BQ7)</f>
        <v>63.4</v>
      </c>
      <c r="BR6" s="82">
        <f t="shared" si="6"/>
        <v>51.05</v>
      </c>
      <c r="BS6" s="82">
        <f t="shared" si="6"/>
        <v>55.74</v>
      </c>
      <c r="BT6" s="82">
        <f t="shared" si="6"/>
        <v>46.79</v>
      </c>
      <c r="BU6" s="82">
        <f t="shared" si="6"/>
        <v>60.23</v>
      </c>
      <c r="BV6" s="82">
        <f t="shared" si="6"/>
        <v>49.22</v>
      </c>
      <c r="BW6" s="82">
        <f t="shared" si="6"/>
        <v>53.7</v>
      </c>
      <c r="BX6" s="82">
        <f t="shared" si="6"/>
        <v>61.54</v>
      </c>
      <c r="BY6" s="82">
        <f t="shared" si="6"/>
        <v>63.97</v>
      </c>
      <c r="BZ6" s="82">
        <f t="shared" si="6"/>
        <v>59.67</v>
      </c>
      <c r="CA6" s="74" t="str">
        <f>IF(CA7="","",IF(CA7="-","【-】","【"&amp;SUBSTITUTE(TEXT(CA7,"#,##0.00"),"-","△")&amp;"】"))</f>
        <v>【74.17】</v>
      </c>
      <c r="CB6" s="82">
        <f t="shared" ref="CB6:CK6" si="7">IF(CB7="",NA(),CB7)</f>
        <v>322.91000000000003</v>
      </c>
      <c r="CC6" s="82">
        <f t="shared" si="7"/>
        <v>333.9</v>
      </c>
      <c r="CD6" s="82">
        <f t="shared" si="7"/>
        <v>285.35000000000002</v>
      </c>
      <c r="CE6" s="82">
        <f t="shared" si="7"/>
        <v>341.47</v>
      </c>
      <c r="CF6" s="82">
        <f t="shared" si="7"/>
        <v>264.7</v>
      </c>
      <c r="CG6" s="82">
        <f t="shared" si="7"/>
        <v>332.02</v>
      </c>
      <c r="CH6" s="82">
        <f t="shared" si="7"/>
        <v>300.35000000000002</v>
      </c>
      <c r="CI6" s="82">
        <f t="shared" si="7"/>
        <v>267.86</v>
      </c>
      <c r="CJ6" s="82">
        <f t="shared" si="7"/>
        <v>256.82</v>
      </c>
      <c r="CK6" s="82">
        <f t="shared" si="7"/>
        <v>270.60000000000002</v>
      </c>
      <c r="CL6" s="74" t="str">
        <f>IF(CL7="","",IF(CL7="-","【-】","【"&amp;SUBSTITUTE(TEXT(CL7,"#,##0.00"),"-","△")&amp;"】"))</f>
        <v>【218.56】</v>
      </c>
      <c r="CM6" s="82">
        <f t="shared" ref="CM6:CV6" si="8">IF(CM7="",NA(),CM7)</f>
        <v>8.68</v>
      </c>
      <c r="CN6" s="82">
        <f t="shared" si="8"/>
        <v>8.68</v>
      </c>
      <c r="CO6" s="82">
        <f t="shared" si="8"/>
        <v>11.42</v>
      </c>
      <c r="CP6" s="82">
        <f t="shared" si="8"/>
        <v>12.32</v>
      </c>
      <c r="CQ6" s="82">
        <f t="shared" si="8"/>
        <v>9</v>
      </c>
      <c r="CR6" s="82">
        <f t="shared" si="8"/>
        <v>36.65</v>
      </c>
      <c r="CS6" s="82">
        <f t="shared" si="8"/>
        <v>37.72</v>
      </c>
      <c r="CT6" s="82">
        <f t="shared" si="8"/>
        <v>37.08</v>
      </c>
      <c r="CU6" s="82">
        <f t="shared" si="8"/>
        <v>37.46</v>
      </c>
      <c r="CV6" s="82">
        <f t="shared" si="8"/>
        <v>37.65</v>
      </c>
      <c r="CW6" s="74" t="str">
        <f>IF(CW7="","",IF(CW7="-","【-】","【"&amp;SUBSTITUTE(TEXT(CW7,"#,##0.00"),"-","△")&amp;"】"))</f>
        <v>【42.86】</v>
      </c>
      <c r="CX6" s="82">
        <f t="shared" ref="CX6:DG6" si="9">IF(CX7="",NA(),CX7)</f>
        <v>46.38</v>
      </c>
      <c r="CY6" s="82">
        <f t="shared" si="9"/>
        <v>49.77</v>
      </c>
      <c r="CZ6" s="82">
        <f t="shared" si="9"/>
        <v>39.130000000000003</v>
      </c>
      <c r="DA6" s="82">
        <f t="shared" si="9"/>
        <v>36</v>
      </c>
      <c r="DB6" s="82">
        <f t="shared" si="9"/>
        <v>34.619999999999997</v>
      </c>
      <c r="DC6" s="82">
        <f t="shared" si="9"/>
        <v>68.83</v>
      </c>
      <c r="DD6" s="82">
        <f t="shared" si="9"/>
        <v>68.459999999999994</v>
      </c>
      <c r="DE6" s="82">
        <f t="shared" si="9"/>
        <v>67.22</v>
      </c>
      <c r="DF6" s="82">
        <f t="shared" si="9"/>
        <v>67.459999999999994</v>
      </c>
      <c r="DG6" s="82">
        <f t="shared" si="9"/>
        <v>67.37</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0.26</v>
      </c>
      <c r="EK6" s="82">
        <f t="shared" si="12"/>
        <v>0.13</v>
      </c>
      <c r="EL6" s="82">
        <f t="shared" si="12"/>
        <v>0.13</v>
      </c>
      <c r="EM6" s="82">
        <f t="shared" si="12"/>
        <v>9.e-002</v>
      </c>
      <c r="EN6" s="82">
        <f t="shared" si="12"/>
        <v>6.e-002</v>
      </c>
      <c r="EO6" s="74" t="str">
        <f>IF(EO7="","",IF(EO7="-","【-】","【"&amp;SUBSTITUTE(TEXT(EO7,"#,##0.00"),"-","△")&amp;"】"))</f>
        <v>【0.28】</v>
      </c>
    </row>
    <row r="7" spans="1:145" s="59" customFormat="1">
      <c r="A7" s="60"/>
      <c r="B7" s="66">
        <v>2019</v>
      </c>
      <c r="C7" s="66">
        <v>23078</v>
      </c>
      <c r="D7" s="66">
        <v>47</v>
      </c>
      <c r="E7" s="66">
        <v>17</v>
      </c>
      <c r="F7" s="66">
        <v>4</v>
      </c>
      <c r="G7" s="66">
        <v>0</v>
      </c>
      <c r="H7" s="66" t="s">
        <v>97</v>
      </c>
      <c r="I7" s="66" t="s">
        <v>98</v>
      </c>
      <c r="J7" s="66" t="s">
        <v>99</v>
      </c>
      <c r="K7" s="66" t="s">
        <v>14</v>
      </c>
      <c r="L7" s="66" t="s">
        <v>100</v>
      </c>
      <c r="M7" s="66" t="s">
        <v>101</v>
      </c>
      <c r="N7" s="75" t="s">
        <v>39</v>
      </c>
      <c r="O7" s="75" t="s">
        <v>102</v>
      </c>
      <c r="P7" s="75">
        <v>23.54</v>
      </c>
      <c r="Q7" s="75">
        <v>63.04</v>
      </c>
      <c r="R7" s="75">
        <v>2860</v>
      </c>
      <c r="S7" s="75">
        <v>5901</v>
      </c>
      <c r="T7" s="75">
        <v>230.3</v>
      </c>
      <c r="U7" s="75">
        <v>25.62</v>
      </c>
      <c r="V7" s="75">
        <v>1369</v>
      </c>
      <c r="W7" s="75">
        <v>0.72</v>
      </c>
      <c r="X7" s="75">
        <v>1901.39</v>
      </c>
      <c r="Y7" s="75">
        <v>93.53</v>
      </c>
      <c r="Z7" s="75">
        <v>84.33</v>
      </c>
      <c r="AA7" s="75">
        <v>93.38</v>
      </c>
      <c r="AB7" s="75">
        <v>89.61</v>
      </c>
      <c r="AC7" s="75">
        <v>87.84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0</v>
      </c>
      <c r="BG7" s="75">
        <v>0</v>
      </c>
      <c r="BH7" s="75">
        <v>0</v>
      </c>
      <c r="BI7" s="75">
        <v>8661.26</v>
      </c>
      <c r="BJ7" s="75">
        <v>8412.35</v>
      </c>
      <c r="BK7" s="75">
        <v>1673.47</v>
      </c>
      <c r="BL7" s="75">
        <v>1592.72</v>
      </c>
      <c r="BM7" s="75">
        <v>1223.96</v>
      </c>
      <c r="BN7" s="75">
        <v>1269.1500000000001</v>
      </c>
      <c r="BO7" s="75">
        <v>1087.96</v>
      </c>
      <c r="BP7" s="75">
        <v>1218.7</v>
      </c>
      <c r="BQ7" s="75">
        <v>63.4</v>
      </c>
      <c r="BR7" s="75">
        <v>51.05</v>
      </c>
      <c r="BS7" s="75">
        <v>55.74</v>
      </c>
      <c r="BT7" s="75">
        <v>46.79</v>
      </c>
      <c r="BU7" s="75">
        <v>60.23</v>
      </c>
      <c r="BV7" s="75">
        <v>49.22</v>
      </c>
      <c r="BW7" s="75">
        <v>53.7</v>
      </c>
      <c r="BX7" s="75">
        <v>61.54</v>
      </c>
      <c r="BY7" s="75">
        <v>63.97</v>
      </c>
      <c r="BZ7" s="75">
        <v>59.67</v>
      </c>
      <c r="CA7" s="75">
        <v>74.17</v>
      </c>
      <c r="CB7" s="75">
        <v>322.91000000000003</v>
      </c>
      <c r="CC7" s="75">
        <v>333.9</v>
      </c>
      <c r="CD7" s="75">
        <v>285.35000000000002</v>
      </c>
      <c r="CE7" s="75">
        <v>341.47</v>
      </c>
      <c r="CF7" s="75">
        <v>264.7</v>
      </c>
      <c r="CG7" s="75">
        <v>332.02</v>
      </c>
      <c r="CH7" s="75">
        <v>300.35000000000002</v>
      </c>
      <c r="CI7" s="75">
        <v>267.86</v>
      </c>
      <c r="CJ7" s="75">
        <v>256.82</v>
      </c>
      <c r="CK7" s="75">
        <v>270.60000000000002</v>
      </c>
      <c r="CL7" s="75">
        <v>218.56</v>
      </c>
      <c r="CM7" s="75">
        <v>8.68</v>
      </c>
      <c r="CN7" s="75">
        <v>8.68</v>
      </c>
      <c r="CO7" s="75">
        <v>11.42</v>
      </c>
      <c r="CP7" s="75">
        <v>12.32</v>
      </c>
      <c r="CQ7" s="75">
        <v>9</v>
      </c>
      <c r="CR7" s="75">
        <v>36.65</v>
      </c>
      <c r="CS7" s="75">
        <v>37.72</v>
      </c>
      <c r="CT7" s="75">
        <v>37.08</v>
      </c>
      <c r="CU7" s="75">
        <v>37.46</v>
      </c>
      <c r="CV7" s="75">
        <v>37.65</v>
      </c>
      <c r="CW7" s="75">
        <v>42.86</v>
      </c>
      <c r="CX7" s="75">
        <v>46.38</v>
      </c>
      <c r="CY7" s="75">
        <v>49.77</v>
      </c>
      <c r="CZ7" s="75">
        <v>39.130000000000003</v>
      </c>
      <c r="DA7" s="75">
        <v>36</v>
      </c>
      <c r="DB7" s="75">
        <v>34.619999999999997</v>
      </c>
      <c r="DC7" s="75">
        <v>68.83</v>
      </c>
      <c r="DD7" s="75">
        <v>68.459999999999994</v>
      </c>
      <c r="DE7" s="75">
        <v>67.22</v>
      </c>
      <c r="DF7" s="75">
        <v>67.459999999999994</v>
      </c>
      <c r="DG7" s="75">
        <v>67.37</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0.26</v>
      </c>
      <c r="EK7" s="75">
        <v>0.13</v>
      </c>
      <c r="EL7" s="75">
        <v>0.13</v>
      </c>
      <c r="EM7" s="75">
        <v>9.e-002</v>
      </c>
      <c r="EN7" s="75">
        <v>6.e-002</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31</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2021-01-25T00:43:41Z</cp:lastPrinted>
  <dcterms:created xsi:type="dcterms:W3CDTF">2020-12-04T02:52:24Z</dcterms:created>
  <dcterms:modified xsi:type="dcterms:W3CDTF">2024-03-29T07:01:21Z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2024-03-29T07:01:21Z</vt:filetime>
  </property>
</Properties>
</file>