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kahiro-fukui\Desktop\"/>
    </mc:Choice>
  </mc:AlternateContent>
  <workbookProtection workbookAlgorithmName="SHA-512" workbookHashValue="ihJQM7cfMH4/sgZhSAfHFo3iB8RHlpHrXqJfnDKqchdJXpxyn5yz9ZmrkI8NNY78xhj2synD5TOqb2kgwBKZUg==" workbookSaltValue="idDJ9uAt/GM3tJ2+BFcD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<sst xmlns="http://schemas.openxmlformats.org/spreadsheetml/2006/main" count="228" uniqueCount="115">
  <si>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</si>
  <si>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</si>
  <si>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</si>
  <si>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</si>
  <si>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</si>
  <si>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</si>
  <si>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</si>
  <si>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</si>
  <si>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</si>
  <si>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</si>
  <si>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</si>
  <si>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</si>
  <si>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</si>
  <si>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</si>
  <si>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</si>
  <si>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</si>
  <si>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</si>
  <si>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</si>
  <si>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</si>
  <si>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</si>
  <si>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</si>
  <si>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</si>
  <si>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</si>
  <si>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</si>
  <si>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</si>
  <si>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</si>
  <si>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</si>
  <si>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</si>
  <si>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</si>
  <si>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</si>
  <si>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</si>
  <si>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</si>
  <si>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</si>
  <si>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</si>
  <si>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</si>
  <si>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</si>
  <si>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</si>
  <si>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</si>
  <si>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</si>
  <si>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</si>
  <si>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</si>
  <si>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</si>
  <si>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</si>
  <si>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</si>
  <si>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</si>
  <si>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</si>
  <si>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</si>
  <si>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</si>
  <si>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</si>
  <si>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</si>
  <si>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</si>
  <si>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</si>
  <si>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</si>
  <si>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</si>
  <si>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</si>
  <si>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</si>
  <si>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</si>
  <si>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</si>
  <si>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</si>
  <si>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</si>
  <si>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</si>
  <si>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</si>
  <si>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</si>
  <si>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</si>
  <si>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</si>
  <si>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</si>
  <si>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</si>
  <si>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</si>
  <si>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</si>
  <si>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</si>
  <si>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</si>
  <si>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</si>
  <si>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</si>
  <si>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</si>
  <si>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</si>
  <si>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</si>
  <si>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</si>
  <si>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</si>
  <si>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</si>
  <si>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</si>
  <si>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</si>
  <si>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</si>
  <si>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</si>
  <si>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</si>
  <si>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</si>
  <si>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</si>
  <si>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</si>
  <si>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</si>
  <si>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</si>
  <si>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</si>
  <si>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</si>
  <si>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</si>
  <si>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</si>
  <si>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</si>
  <si>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</si>
  <si>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</si>
  <si>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</si>
  <si>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</si>
  <si>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</si>
  <si>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</si>
  <si>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</si>
  <si>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</si>
  <si>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</si>
  <si>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</si>
  <si>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</si>
  <si>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</si>
  <si>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</si>
  <si>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</si>
  <si>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</si>
  <si>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</si>
  <si>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</si>
  <si>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</si>
  <si>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収益的収支比率は100％を下回っており、昨年と比べても約10％低下しているため、不足分を一般会計からの繰入金によって補填している状況にある。
　昨年まで０％だった企業債残高対事業規模比率が、今年は類似団体の４倍以上であり、事業規模を大きく上回る企業債残高である。
　経費回収率は昨年に比べて増加しており、類似団体をやや上回っているが、処理区域内は世帯数の減少と高齢世帯の増加が著しいため、下水道の加入促進を行い、水洗化率の向上に努めているものの、大幅な料金収入の増加を見込めない状況である。今後は、使用料や汚水処理費等の見直しを検討していく必要があると考えられる。</t>
    <rPh sb="1" eb="4">
      <t>シュウエキテキ</t>
    </rPh>
    <rPh sb="4" eb="6">
      <t>シュウシ</t>
    </rPh>
    <rPh sb="6" eb="8">
      <t>ヒリツ</t>
    </rPh>
    <rPh sb="14" eb="16">
      <t>シタマワ</t>
    </rPh>
    <rPh sb="21" eb="23">
      <t>サクネン</t>
    </rPh>
    <rPh sb="24" eb="25">
      <t>クラ</t>
    </rPh>
    <rPh sb="28" eb="29">
      <t>ヤク</t>
    </rPh>
    <rPh sb="32" eb="34">
      <t>テイカ</t>
    </rPh>
    <rPh sb="41" eb="44">
      <t>フソクブン</t>
    </rPh>
    <rPh sb="45" eb="47">
      <t>イッパン</t>
    </rPh>
    <rPh sb="47" eb="49">
      <t>カイケイ</t>
    </rPh>
    <rPh sb="52" eb="54">
      <t>クリイレ</t>
    </rPh>
    <rPh sb="54" eb="55">
      <t>キン</t>
    </rPh>
    <rPh sb="59" eb="61">
      <t>ホテン</t>
    </rPh>
    <rPh sb="65" eb="67">
      <t>ジョウキョウ</t>
    </rPh>
    <rPh sb="73" eb="75">
      <t>サクネン</t>
    </rPh>
    <rPh sb="82" eb="84">
      <t>キギョウ</t>
    </rPh>
    <rPh sb="84" eb="85">
      <t>サイ</t>
    </rPh>
    <rPh sb="85" eb="87">
      <t>ザンダカ</t>
    </rPh>
    <rPh sb="87" eb="88">
      <t>ツイ</t>
    </rPh>
    <rPh sb="88" eb="90">
      <t>ジギョウ</t>
    </rPh>
    <rPh sb="90" eb="92">
      <t>キボ</t>
    </rPh>
    <rPh sb="92" eb="94">
      <t>ヒリツ</t>
    </rPh>
    <rPh sb="96" eb="98">
      <t>コトシ</t>
    </rPh>
    <rPh sb="99" eb="101">
      <t>ルイジ</t>
    </rPh>
    <rPh sb="101" eb="103">
      <t>ダンタイ</t>
    </rPh>
    <rPh sb="105" eb="106">
      <t>バイ</t>
    </rPh>
    <rPh sb="106" eb="108">
      <t>イジョウ</t>
    </rPh>
    <rPh sb="112" eb="114">
      <t>ジギョウ</t>
    </rPh>
    <rPh sb="114" eb="116">
      <t>キボ</t>
    </rPh>
    <rPh sb="117" eb="118">
      <t>オオ</t>
    </rPh>
    <rPh sb="120" eb="122">
      <t>ウワマワ</t>
    </rPh>
    <rPh sb="123" eb="125">
      <t>キギョウ</t>
    </rPh>
    <rPh sb="125" eb="126">
      <t>サイ</t>
    </rPh>
    <rPh sb="126" eb="128">
      <t>ザンダカ</t>
    </rPh>
    <rPh sb="134" eb="136">
      <t>ケイヒ</t>
    </rPh>
    <rPh sb="136" eb="138">
      <t>カイシュウ</t>
    </rPh>
    <rPh sb="138" eb="139">
      <t>リツ</t>
    </rPh>
    <rPh sb="140" eb="142">
      <t>サクネン</t>
    </rPh>
    <rPh sb="143" eb="144">
      <t>クラ</t>
    </rPh>
    <rPh sb="146" eb="148">
      <t>ゾウカ</t>
    </rPh>
    <rPh sb="153" eb="155">
      <t>ルイジ</t>
    </rPh>
    <rPh sb="155" eb="157">
      <t>ダンタイ</t>
    </rPh>
    <rPh sb="160" eb="162">
      <t>ウワマワ</t>
    </rPh>
    <rPh sb="168" eb="170">
      <t>ショリ</t>
    </rPh>
    <rPh sb="170" eb="172">
      <t>クイキ</t>
    </rPh>
    <rPh sb="172" eb="173">
      <t>ナイ</t>
    </rPh>
    <rPh sb="174" eb="177">
      <t>セタイスウ</t>
    </rPh>
    <rPh sb="178" eb="180">
      <t>ゲンショウ</t>
    </rPh>
    <rPh sb="181" eb="183">
      <t>コウレイ</t>
    </rPh>
    <rPh sb="183" eb="185">
      <t>セタイ</t>
    </rPh>
    <rPh sb="186" eb="188">
      <t>ゾウカ</t>
    </rPh>
    <rPh sb="189" eb="190">
      <t>イチジル</t>
    </rPh>
    <rPh sb="195" eb="198">
      <t>ゲスイドウ</t>
    </rPh>
    <rPh sb="199" eb="201">
      <t>カニュウ</t>
    </rPh>
    <rPh sb="201" eb="203">
      <t>ソクシン</t>
    </rPh>
    <rPh sb="204" eb="205">
      <t>オコナ</t>
    </rPh>
    <rPh sb="207" eb="210">
      <t>スイセンカ</t>
    </rPh>
    <rPh sb="210" eb="211">
      <t>リツ</t>
    </rPh>
    <rPh sb="212" eb="214">
      <t>コウジョウ</t>
    </rPh>
    <rPh sb="215" eb="216">
      <t>ツト</t>
    </rPh>
    <rPh sb="224" eb="226">
      <t>オオハバ</t>
    </rPh>
    <rPh sb="227" eb="229">
      <t>リョウキン</t>
    </rPh>
    <rPh sb="229" eb="231">
      <t>シュウニュウ</t>
    </rPh>
    <rPh sb="232" eb="234">
      <t>ゾウカ</t>
    </rPh>
    <rPh sb="235" eb="237">
      <t>ミコ</t>
    </rPh>
    <rPh sb="240" eb="242">
      <t>ジョウキョウ</t>
    </rPh>
    <rPh sb="246" eb="248">
      <t>コンゴ</t>
    </rPh>
    <rPh sb="250" eb="252">
      <t>シヨウ</t>
    </rPh>
    <rPh sb="252" eb="253">
      <t>リョウ</t>
    </rPh>
    <rPh sb="254" eb="256">
      <t>オスイ</t>
    </rPh>
    <rPh sb="256" eb="258">
      <t>ショリ</t>
    </rPh>
    <rPh sb="258" eb="259">
      <t>ヒ</t>
    </rPh>
    <rPh sb="259" eb="260">
      <t>トウ</t>
    </rPh>
    <rPh sb="261" eb="263">
      <t>ミナオ</t>
    </rPh>
    <rPh sb="265" eb="267">
      <t>ケントウ</t>
    </rPh>
    <rPh sb="271" eb="273">
      <t>ヒツヨウ</t>
    </rPh>
    <rPh sb="277" eb="278">
      <t>カンガ</t>
    </rPh>
    <phoneticPr fontId="4"/>
  </si>
  <si>
    <t>　処理場施設の建設から10年未満であるため、自然災害等の緊急性がある場合以外は更新を行わない。10年経過後には、機能を継続的に発揮できるようストックマネジメント計画を策定する。改築等の財源の確保や経営に与える影響等を踏まえた分析をしながら、長期的な視点で施設の維持管理を行っていく。</t>
    <rPh sb="1" eb="4">
      <t>ショリジョウ</t>
    </rPh>
    <rPh sb="4" eb="6">
      <t>シセツ</t>
    </rPh>
    <rPh sb="7" eb="9">
      <t>ケンセツ</t>
    </rPh>
    <rPh sb="13" eb="14">
      <t>ネン</t>
    </rPh>
    <rPh sb="14" eb="16">
      <t>ミマン</t>
    </rPh>
    <rPh sb="22" eb="24">
      <t>シゼン</t>
    </rPh>
    <rPh sb="24" eb="26">
      <t>サイガイ</t>
    </rPh>
    <rPh sb="26" eb="27">
      <t>トウ</t>
    </rPh>
    <rPh sb="28" eb="31">
      <t>キンキュウセイ</t>
    </rPh>
    <rPh sb="34" eb="36">
      <t>バアイ</t>
    </rPh>
    <rPh sb="36" eb="38">
      <t>イガイ</t>
    </rPh>
    <rPh sb="39" eb="41">
      <t>コウシン</t>
    </rPh>
    <rPh sb="42" eb="43">
      <t>オコナ</t>
    </rPh>
    <rPh sb="49" eb="50">
      <t>ネン</t>
    </rPh>
    <rPh sb="50" eb="52">
      <t>ケイカ</t>
    </rPh>
    <rPh sb="52" eb="53">
      <t>ゴ</t>
    </rPh>
    <rPh sb="63" eb="65">
      <t>ハッキ</t>
    </rPh>
    <rPh sb="80" eb="82">
      <t>ケイカク</t>
    </rPh>
    <rPh sb="83" eb="85">
      <t>サクテイ</t>
    </rPh>
    <rPh sb="88" eb="90">
      <t>カイチク</t>
    </rPh>
    <rPh sb="90" eb="91">
      <t>トウ</t>
    </rPh>
    <rPh sb="92" eb="94">
      <t>ザイゲン</t>
    </rPh>
    <rPh sb="95" eb="97">
      <t>カクホ</t>
    </rPh>
    <rPh sb="98" eb="100">
      <t>ケイエイ</t>
    </rPh>
    <rPh sb="101" eb="102">
      <t>アタ</t>
    </rPh>
    <rPh sb="104" eb="107">
      <t>エイキョウトウ</t>
    </rPh>
    <rPh sb="108" eb="109">
      <t>フ</t>
    </rPh>
    <rPh sb="112" eb="114">
      <t>ブンセキ</t>
    </rPh>
    <rPh sb="120" eb="123">
      <t>チョウキテキ</t>
    </rPh>
    <rPh sb="124" eb="126">
      <t>シテン</t>
    </rPh>
    <rPh sb="127" eb="129">
      <t>シセツ</t>
    </rPh>
    <rPh sb="130" eb="132">
      <t>イジ</t>
    </rPh>
    <rPh sb="132" eb="134">
      <t>カンリ</t>
    </rPh>
    <rPh sb="135" eb="136">
      <t>オコナ</t>
    </rPh>
    <phoneticPr fontId="4"/>
  </si>
  <si>
    <t>　企業債残高が多く、収入の大部分を一般会計からの繰入金が占めていることによって、非常に厳しい経営状態であるため、使用料金や汚水処理費等の見直しを検討することが必要と考えられる。現状を把握し、将来の見込み等を踏まえた上で、経営改善に向けた取組を行っていく。
　施設の老朽化対策については、今後の施設更新・改築にあたり、事業費の大幅な増加が見込まれるため、適正な財源の確保や投資計画の見直しをしながら事業を行っていく。</t>
    <rPh sb="7" eb="8">
      <t>オオ</t>
    </rPh>
    <rPh sb="129" eb="131">
      <t>シセツ</t>
    </rPh>
    <rPh sb="132" eb="135">
      <t>ロウキュウカ</t>
    </rPh>
    <rPh sb="135" eb="137">
      <t>タイサク</t>
    </rPh>
    <rPh sb="143" eb="145">
      <t>コンゴ</t>
    </rPh>
    <rPh sb="146" eb="148">
      <t>シセツ</t>
    </rPh>
    <rPh sb="148" eb="150">
      <t>コウシン</t>
    </rPh>
    <rPh sb="151" eb="153">
      <t>カイチク</t>
    </rPh>
    <rPh sb="158" eb="161">
      <t>ジギョウヒ</t>
    </rPh>
    <rPh sb="162" eb="164">
      <t>オオハバ</t>
    </rPh>
    <rPh sb="165" eb="167">
      <t>ゾウカ</t>
    </rPh>
    <rPh sb="168" eb="170">
      <t>ミコ</t>
    </rPh>
    <rPh sb="176" eb="178">
      <t>テキセイ</t>
    </rPh>
    <rPh sb="179" eb="181">
      <t>ザイゲン</t>
    </rPh>
    <rPh sb="182" eb="184">
      <t>カクホ</t>
    </rPh>
    <rPh sb="185" eb="187">
      <t>トウシ</t>
    </rPh>
    <rPh sb="187" eb="189">
      <t>ケイカク</t>
    </rPh>
    <rPh sb="190" eb="192">
      <t>ミナオ</t>
    </rPh>
    <rPh sb="198" eb="200">
      <t>ジギョウ</t>
    </rPh>
    <rPh sb="201" eb="2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</si>
</sst>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B3-41EE-BDC7-B95573AB9C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0.56999999999999995</c:v>
                </c:pt>
              </c:numCache>
            </c:numRef>
          </c:val>
          <c:smooth val="0"/>
          <c:extLst>
            <c:ext xmlns:c16="http://schemas.microsoft.com/office/drawing/2014/chart" uri="{C3380CC4-5D6E-409C-BE32-E72D297353CC}">
              <c16:uniqueId val="{00000001-92B3-41EE-BDC7-B95573AB9C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41.8</c:v>
                </c:pt>
                <c:pt idx="1">
                  <c:v>42</c:v>
                </c:pt>
                <c:pt idx="2">
                  <c:v>42</c:v>
                </c:pt>
                <c:pt idx="3">
                  <c:v>46.8</c:v>
                </c:pt>
                <c:pt idx="4">
                  <c:v>49</c:v>
                </c:pt>
              </c:numCache>
            </c:numRef>
          </c:val>
          <c:extLst>
            <c:ext xmlns:c16="http://schemas.microsoft.com/office/drawing/2014/chart" uri="{C3380CC4-5D6E-409C-BE32-E72D297353CC}">
              <c16:uniqueId val="{00000000-186E-4407-8A11-2DEF7F0716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36.97</c:v>
                </c:pt>
              </c:numCache>
            </c:numRef>
          </c:val>
          <c:smooth val="0"/>
          <c:extLst>
            <c:ext xmlns:c16="http://schemas.microsoft.com/office/drawing/2014/chart" uri="{C3380CC4-5D6E-409C-BE32-E72D297353CC}">
              <c16:uniqueId val="{00000001-186E-4407-8A11-2DEF7F0716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55.56</c:v>
                </c:pt>
                <c:pt idx="1">
                  <c:v>61.7</c:v>
                </c:pt>
                <c:pt idx="2">
                  <c:v>69.87</c:v>
                </c:pt>
                <c:pt idx="3">
                  <c:v>74.150000000000006</c:v>
                </c:pt>
                <c:pt idx="4">
                  <c:v>39.01</c:v>
                </c:pt>
              </c:numCache>
            </c:numRef>
          </c:val>
          <c:extLst>
            <c:ext xmlns:c16="http://schemas.microsoft.com/office/drawing/2014/chart" uri="{C3380CC4-5D6E-409C-BE32-E72D297353CC}">
              <c16:uniqueId val="{00000000-0E20-4E29-A0F2-0ABC0A7ED7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67.12</c:v>
                </c:pt>
              </c:numCache>
            </c:numRef>
          </c:val>
          <c:smooth val="0"/>
          <c:extLst>
            <c:ext xmlns:c16="http://schemas.microsoft.com/office/drawing/2014/chart" uri="{C3380CC4-5D6E-409C-BE32-E72D297353CC}">
              <c16:uniqueId val="{00000001-0E20-4E29-A0F2-0ABC0A7ED7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94.04</c:v>
                </c:pt>
                <c:pt idx="1">
                  <c:v>100.83</c:v>
                </c:pt>
                <c:pt idx="2">
                  <c:v>88.05</c:v>
                </c:pt>
                <c:pt idx="3">
                  <c:v>94.97</c:v>
                </c:pt>
                <c:pt idx="4">
                  <c:v>86.56</c:v>
                </c:pt>
              </c:numCache>
            </c:numRef>
          </c:val>
          <c:extLst>
            <c:ext xmlns:c16="http://schemas.microsoft.com/office/drawing/2014/chart" uri="{C3380CC4-5D6E-409C-BE32-E72D297353CC}">
              <c16:uniqueId val="{00000000-5232-4822-B268-12D280F915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32-4822-B268-12D280F915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D-4AE0-AC0D-3B617A4BE1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D-4AE0-AC0D-3B617A4BE1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E0-4B99-A57E-0F0E6A2244C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E0-4B99-A57E-0F0E6A2244C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0D-4B1F-AE55-A34B1D5D4F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0D-4B1F-AE55-A34B1D5D4F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3B-4733-965D-405EE253C8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3B-4733-965D-405EE253C8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formatCode="#,##0.00;&quot;△&quot;#,##0.00;&quot;-&quot;">
                  <c:v>9019.42</c:v>
                </c:pt>
              </c:numCache>
            </c:numRef>
          </c:val>
          <c:extLst>
            <c:ext xmlns:c16="http://schemas.microsoft.com/office/drawing/2014/chart" uri="{C3380CC4-5D6E-409C-BE32-E72D297353CC}">
              <c16:uniqueId val="{00000000-F86F-404F-9D48-B056471D0CB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1689.65</c:v>
                </c:pt>
              </c:numCache>
            </c:numRef>
          </c:val>
          <c:smooth val="0"/>
          <c:extLst>
            <c:ext xmlns:c16="http://schemas.microsoft.com/office/drawing/2014/chart" uri="{C3380CC4-5D6E-409C-BE32-E72D297353CC}">
              <c16:uniqueId val="{00000001-F86F-404F-9D48-B056471D0CB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68.66</c:v>
                </c:pt>
                <c:pt idx="1">
                  <c:v>52.97</c:v>
                </c:pt>
                <c:pt idx="2">
                  <c:v>58.54</c:v>
                </c:pt>
                <c:pt idx="3">
                  <c:v>61.48</c:v>
                </c:pt>
                <c:pt idx="4">
                  <c:v>77.47</c:v>
                </c:pt>
              </c:numCache>
            </c:numRef>
          </c:val>
          <c:extLst>
            <c:ext xmlns:c16="http://schemas.microsoft.com/office/drawing/2014/chart" uri="{C3380CC4-5D6E-409C-BE32-E72D297353CC}">
              <c16:uniqueId val="{00000000-A19D-4DEF-A2B2-C81BE16CBE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58.12</c:v>
                </c:pt>
              </c:numCache>
            </c:numRef>
          </c:val>
          <c:smooth val="0"/>
          <c:extLst>
            <c:ext xmlns:c16="http://schemas.microsoft.com/office/drawing/2014/chart" uri="{C3380CC4-5D6E-409C-BE32-E72D297353CC}">
              <c16:uniqueId val="{00000001-A19D-4DEF-A2B2-C81BE16CBE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264.99</c:v>
                </c:pt>
                <c:pt idx="1">
                  <c:v>289.39999999999998</c:v>
                </c:pt>
                <c:pt idx="2">
                  <c:v>279.08</c:v>
                </c:pt>
                <c:pt idx="3">
                  <c:v>245.27</c:v>
                </c:pt>
                <c:pt idx="4">
                  <c:v>194.57</c:v>
                </c:pt>
              </c:numCache>
            </c:numRef>
          </c:val>
          <c:extLst>
            <c:ext xmlns:c16="http://schemas.microsoft.com/office/drawing/2014/chart" uri="{C3380CC4-5D6E-409C-BE32-E72D297353CC}">
              <c16:uniqueId val="{00000000-B6F1-4391-8074-AF9F3E7D9D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304.98</c:v>
                </c:pt>
              </c:numCache>
            </c:numRef>
          </c:val>
          <c:smooth val="0"/>
          <c:extLst>
            <c:ext xmlns:c16="http://schemas.microsoft.com/office/drawing/2014/chart" uri="{C3380CC4-5D6E-409C-BE32-E72D297353CC}">
              <c16:uniqueId val="{00000001-B6F1-4391-8074-AF9F3E7D9D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V1" zoomScale="80" zoomScaleNormal="100" zoomScaleSheetLayoutView="80" workbookViewId="0">
      <selection activeCell="AK91" sqref="AK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外ヶ浜町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8">
        <f>データ!S6</f>
        <v>6072</v>
      </c>
      <c r="AM8" s="68"/>
      <c r="AN8" s="68"/>
      <c r="AO8" s="68"/>
      <c r="AP8" s="68"/>
      <c r="AQ8" s="68"/>
      <c r="AR8" s="68"/>
      <c r="AS8" s="68"/>
      <c r="AT8" s="67">
        <f>データ!T6</f>
        <v>230.3</v>
      </c>
      <c r="AU8" s="67"/>
      <c r="AV8" s="67"/>
      <c r="AW8" s="67"/>
      <c r="AX8" s="67"/>
      <c r="AY8" s="67"/>
      <c r="AZ8" s="67"/>
      <c r="BA8" s="67"/>
      <c r="BB8" s="67">
        <f>データ!U6</f>
        <v>26.37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22.73</v>
      </c>
      <c r="Q10" s="67"/>
      <c r="R10" s="67"/>
      <c r="S10" s="67"/>
      <c r="T10" s="67"/>
      <c r="U10" s="67"/>
      <c r="V10" s="67"/>
      <c r="W10" s="67">
        <f>データ!Q6</f>
        <v>94.01</v>
      </c>
      <c r="X10" s="67"/>
      <c r="Y10" s="67"/>
      <c r="Z10" s="67"/>
      <c r="AA10" s="67"/>
      <c r="AB10" s="67"/>
      <c r="AC10" s="67"/>
      <c r="AD10" s="68">
        <f>データ!R6</f>
        <v>2808</v>
      </c>
      <c r="AE10" s="68"/>
      <c r="AF10" s="68"/>
      <c r="AG10" s="68"/>
      <c r="AH10" s="68"/>
      <c r="AI10" s="68"/>
      <c r="AJ10" s="68"/>
      <c r="AK10" s="2"/>
      <c r="AL10" s="68">
        <f>データ!V6</f>
        <v>1369</v>
      </c>
      <c r="AM10" s="68"/>
      <c r="AN10" s="68"/>
      <c r="AO10" s="68"/>
      <c r="AP10" s="68"/>
      <c r="AQ10" s="68"/>
      <c r="AR10" s="68"/>
      <c r="AS10" s="68"/>
      <c r="AT10" s="67">
        <f>データ!W6</f>
        <v>0.71</v>
      </c>
      <c r="AU10" s="67"/>
      <c r="AV10" s="67"/>
      <c r="AW10" s="67"/>
      <c r="AX10" s="67"/>
      <c r="AY10" s="67"/>
      <c r="AZ10" s="67"/>
      <c r="BA10" s="67"/>
      <c r="BB10" s="67">
        <f>データ!X6</f>
        <v>1928.17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Af/8V167BiFhjvGM9qCGEI4+h4UgpQhZ6GWzhXsThgGgCwYj4DH/PVak7NrbhRrA9q8XFC9Vu6I/JBY+jyQrYg==" saltValue="T2bKZldtLi6Wn1lDCBkO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23078</v>
      </c>
      <c r="D6" s="33">
        <f t="shared" si="3"/>
        <v>47</v>
      </c>
      <c r="E6" s="33">
        <f t="shared" si="3"/>
        <v>17</v>
      </c>
      <c r="F6" s="33">
        <f t="shared" si="3"/>
        <v>1</v>
      </c>
      <c r="G6" s="33">
        <f t="shared" si="3"/>
        <v>0</v>
      </c>
      <c r="H6" s="33" t="str">
        <f t="shared" si="3"/>
        <v>青森県　外ヶ浜町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22.73</v>
      </c>
      <c r="Q6" s="34">
        <f t="shared" si="3"/>
        <v>94.01</v>
      </c>
      <c r="R6" s="34">
        <f t="shared" si="3"/>
        <v>2808</v>
      </c>
      <c r="S6" s="34">
        <f t="shared" si="3"/>
        <v>6072</v>
      </c>
      <c r="T6" s="34">
        <f t="shared" si="3"/>
        <v>230.3</v>
      </c>
      <c r="U6" s="34">
        <f t="shared" si="3"/>
        <v>26.37</v>
      </c>
      <c r="V6" s="34">
        <f t="shared" si="3"/>
        <v>1369</v>
      </c>
      <c r="W6" s="34">
        <f t="shared" si="3"/>
        <v>0.71</v>
      </c>
      <c r="X6" s="34">
        <f t="shared" si="3"/>
        <v>1928.17</v>
      </c>
      <c r="Y6" s="35">
        <f>IF(Y7="",NA(),Y7)</f>
        <v>94.04</v>
      </c>
      <c r="Z6" s="35">
        <f t="shared" ref="Z6:AH6" si="4">IF(Z7="",NA(),Z7)</f>
        <v>100.83</v>
      </c>
      <c r="AA6" s="35">
        <f t="shared" si="4"/>
        <v>88.05</v>
      </c>
      <c r="AB6" s="35">
        <f t="shared" si="4"/>
        <v>94.97</v>
      </c>
      <c r="AC6" s="35">
        <f t="shared" si="4"/>
        <v>86.56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9019.42</v>
      </c>
      <c r="BK6" s="35">
        <f t="shared" si="7"/>
        <v>1696.96</v>
      </c>
      <c r="BL6" s="35">
        <f t="shared" si="7"/>
        <v>1824.34</v>
      </c>
      <c r="BM6" s="35">
        <f t="shared" si="7"/>
        <v>1604.64</v>
      </c>
      <c r="BN6" s="35">
        <f t="shared" si="7"/>
        <v>1217.7</v>
      </c>
      <c r="BO6" s="35">
        <f t="shared" si="7"/>
        <v>1689.65</v>
      </c>
      <c r="BP6" s="34" t="str">
        <f>IF(BP7="","",IF(BP7="-","【-】","【"&amp;SUBSTITUTE(TEXT(BP7,"#,##0.00"),"-","△")&amp;"】"))</f>
        <v>【682.78】</v>
      </c>
      <c r="BQ6" s="35">
        <f>IF(BQ7="",NA(),BQ7)</f>
        <v>68.66</v>
      </c>
      <c r="BR6" s="35">
        <f t="shared" ref="BR6:BZ6" si="8">IF(BR7="",NA(),BR7)</f>
        <v>52.97</v>
      </c>
      <c r="BS6" s="35">
        <f t="shared" si="8"/>
        <v>58.54</v>
      </c>
      <c r="BT6" s="35">
        <f t="shared" si="8"/>
        <v>61.48</v>
      </c>
      <c r="BU6" s="35">
        <f t="shared" si="8"/>
        <v>77.47</v>
      </c>
      <c r="BV6" s="35">
        <f t="shared" si="8"/>
        <v>47.23</v>
      </c>
      <c r="BW6" s="35">
        <f t="shared" si="8"/>
        <v>54.16</v>
      </c>
      <c r="BX6" s="35">
        <f t="shared" si="8"/>
        <v>60.01</v>
      </c>
      <c r="BY6" s="35">
        <f t="shared" si="8"/>
        <v>66.680000000000007</v>
      </c>
      <c r="BZ6" s="35">
        <f t="shared" si="8"/>
        <v>58.12</v>
      </c>
      <c r="CA6" s="34" t="str">
        <f>IF(CA7="","",IF(CA7="-","【-】","【"&amp;SUBSTITUTE(TEXT(CA7,"#,##0.00"),"-","△")&amp;"】"))</f>
        <v>【100.91】</v>
      </c>
      <c r="CB6" s="35">
        <f>IF(CB7="",NA(),CB7)</f>
        <v>264.99</v>
      </c>
      <c r="CC6" s="35">
        <f t="shared" ref="CC6:CK6" si="9">IF(CC7="",NA(),CC7)</f>
        <v>289.39999999999998</v>
      </c>
      <c r="CD6" s="35">
        <f t="shared" si="9"/>
        <v>279.08</v>
      </c>
      <c r="CE6" s="35">
        <f t="shared" si="9"/>
        <v>245.27</v>
      </c>
      <c r="CF6" s="35">
        <f t="shared" si="9"/>
        <v>194.57</v>
      </c>
      <c r="CG6" s="35">
        <f t="shared" si="9"/>
        <v>351.41</v>
      </c>
      <c r="CH6" s="35">
        <f t="shared" si="9"/>
        <v>307.56</v>
      </c>
      <c r="CI6" s="35">
        <f t="shared" si="9"/>
        <v>277.67</v>
      </c>
      <c r="CJ6" s="35">
        <f t="shared" si="9"/>
        <v>260.11</v>
      </c>
      <c r="CK6" s="35">
        <f t="shared" si="9"/>
        <v>304.98</v>
      </c>
      <c r="CL6" s="34" t="str">
        <f>IF(CL7="","",IF(CL7="-","【-】","【"&amp;SUBSTITUTE(TEXT(CL7,"#,##0.00"),"-","△")&amp;"】"))</f>
        <v>【136.86】</v>
      </c>
      <c r="CM6" s="35">
        <f>IF(CM7="",NA(),CM7)</f>
        <v>41.8</v>
      </c>
      <c r="CN6" s="35">
        <f t="shared" ref="CN6:CV6" si="10">IF(CN7="",NA(),CN7)</f>
        <v>42</v>
      </c>
      <c r="CO6" s="35">
        <f t="shared" si="10"/>
        <v>42</v>
      </c>
      <c r="CP6" s="35">
        <f t="shared" si="10"/>
        <v>46.8</v>
      </c>
      <c r="CQ6" s="35">
        <f t="shared" si="10"/>
        <v>49</v>
      </c>
      <c r="CR6" s="35">
        <f t="shared" si="10"/>
        <v>43.53</v>
      </c>
      <c r="CS6" s="35">
        <f t="shared" si="10"/>
        <v>39.869999999999997</v>
      </c>
      <c r="CT6" s="35">
        <f t="shared" si="10"/>
        <v>41.28</v>
      </c>
      <c r="CU6" s="35">
        <f t="shared" si="10"/>
        <v>41.45</v>
      </c>
      <c r="CV6" s="35">
        <f t="shared" si="10"/>
        <v>36.97</v>
      </c>
      <c r="CW6" s="34" t="str">
        <f>IF(CW7="","",IF(CW7="-","【-】","【"&amp;SUBSTITUTE(TEXT(CW7,"#,##0.00"),"-","△")&amp;"】"))</f>
        <v>【58.98】</v>
      </c>
      <c r="CX6" s="35">
        <f>IF(CX7="",NA(),CX7)</f>
        <v>55.56</v>
      </c>
      <c r="CY6" s="35">
        <f t="shared" ref="CY6:DG6" si="11">IF(CY7="",NA(),CY7)</f>
        <v>61.7</v>
      </c>
      <c r="CZ6" s="35">
        <f t="shared" si="11"/>
        <v>69.87</v>
      </c>
      <c r="DA6" s="35">
        <f t="shared" si="11"/>
        <v>74.150000000000006</v>
      </c>
      <c r="DB6" s="35">
        <f t="shared" si="11"/>
        <v>39.01</v>
      </c>
      <c r="DC6" s="35">
        <f t="shared" si="11"/>
        <v>64.14</v>
      </c>
      <c r="DD6" s="35">
        <f t="shared" si="11"/>
        <v>61.37</v>
      </c>
      <c r="DE6" s="35">
        <f t="shared" si="11"/>
        <v>61.3</v>
      </c>
      <c r="DF6" s="35">
        <f t="shared" si="11"/>
        <v>64.510000000000005</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7.0000000000000007E-2</v>
      </c>
      <c r="EN6" s="35">
        <f t="shared" si="14"/>
        <v>0.56999999999999995</v>
      </c>
      <c r="EO6" s="34" t="str">
        <f>IF(EO7="","",IF(EO7="-","【-】","【"&amp;SUBSTITUTE(TEXT(EO7,"#,##0.00"),"-","△")&amp;"】"))</f>
        <v>【0.23】</v>
      </c>
    </row>
    <row r="7" spans="1:145" s="36" customFormat="1" x14ac:dyDescent="0.15">
      <c r="A7" s="28"/>
      <c r="B7" s="37">
        <v>2018</v>
      </c>
      <c r="C7" s="37">
        <v>23078</v>
      </c>
      <c r="D7" s="37">
        <v>47</v>
      </c>
      <c r="E7" s="37">
        <v>17</v>
      </c>
      <c r="F7" s="37">
        <v>1</v>
      </c>
      <c r="G7" s="37">
        <v>0</v>
      </c>
      <c r="H7" s="37" t="s">
        <v>99</v>
      </c>
      <c r="I7" s="37" t="s">
        <v>100</v>
      </c>
      <c r="J7" s="37" t="s">
        <v>101</v>
      </c>
      <c r="K7" s="37" t="s">
        <v>102</v>
      </c>
      <c r="L7" s="37" t="s">
        <v>103</v>
      </c>
      <c r="M7" s="37" t="s">
        <v>104</v>
      </c>
      <c r="N7" s="38" t="s">
        <v>105</v>
      </c>
      <c r="O7" s="38" t="s">
        <v>106</v>
      </c>
      <c r="P7" s="38">
        <v>22.73</v>
      </c>
      <c r="Q7" s="38">
        <v>94.01</v>
      </c>
      <c r="R7" s="38">
        <v>2808</v>
      </c>
      <c r="S7" s="38">
        <v>6072</v>
      </c>
      <c r="T7" s="38">
        <v>230.3</v>
      </c>
      <c r="U7" s="38">
        <v>26.37</v>
      </c>
      <c r="V7" s="38">
        <v>1369</v>
      </c>
      <c r="W7" s="38">
        <v>0.71</v>
      </c>
      <c r="X7" s="38">
        <v>1928.17</v>
      </c>
      <c r="Y7" s="38">
        <v>94.04</v>
      </c>
      <c r="Z7" s="38">
        <v>100.83</v>
      </c>
      <c r="AA7" s="38">
        <v>88.05</v>
      </c>
      <c r="AB7" s="38">
        <v>94.97</v>
      </c>
      <c r="AC7" s="38">
        <v>86.56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9019.42</v>
      </c>
      <c r="BK7" s="38">
        <v>1696.96</v>
      </c>
      <c r="BL7" s="38">
        <v>1824.34</v>
      </c>
      <c r="BM7" s="38">
        <v>1604.64</v>
      </c>
      <c r="BN7" s="38">
        <v>1217.7</v>
      </c>
      <c r="BO7" s="38">
        <v>1689.65</v>
      </c>
      <c r="BP7" s="38">
        <v>682.78</v>
      </c>
      <c r="BQ7" s="38">
        <v>68.66</v>
      </c>
      <c r="BR7" s="38">
        <v>52.97</v>
      </c>
      <c r="BS7" s="38">
        <v>58.54</v>
      </c>
      <c r="BT7" s="38">
        <v>61.48</v>
      </c>
      <c r="BU7" s="38">
        <v>77.47</v>
      </c>
      <c r="BV7" s="38">
        <v>47.23</v>
      </c>
      <c r="BW7" s="38">
        <v>54.16</v>
      </c>
      <c r="BX7" s="38">
        <v>60.01</v>
      </c>
      <c r="BY7" s="38">
        <v>66.680000000000007</v>
      </c>
      <c r="BZ7" s="38">
        <v>58.12</v>
      </c>
      <c r="CA7" s="38">
        <v>100.91</v>
      </c>
      <c r="CB7" s="38">
        <v>264.99</v>
      </c>
      <c r="CC7" s="38">
        <v>289.39999999999998</v>
      </c>
      <c r="CD7" s="38">
        <v>279.08</v>
      </c>
      <c r="CE7" s="38">
        <v>245.27</v>
      </c>
      <c r="CF7" s="38">
        <v>194.57</v>
      </c>
      <c r="CG7" s="38">
        <v>351.41</v>
      </c>
      <c r="CH7" s="38">
        <v>307.56</v>
      </c>
      <c r="CI7" s="38">
        <v>277.67</v>
      </c>
      <c r="CJ7" s="38">
        <v>260.11</v>
      </c>
      <c r="CK7" s="38">
        <v>304.98</v>
      </c>
      <c r="CL7" s="38">
        <v>136.86000000000001</v>
      </c>
      <c r="CM7" s="38">
        <v>41.8</v>
      </c>
      <c r="CN7" s="38">
        <v>42</v>
      </c>
      <c r="CO7" s="38">
        <v>42</v>
      </c>
      <c r="CP7" s="38">
        <v>46.8</v>
      </c>
      <c r="CQ7" s="38">
        <v>49</v>
      </c>
      <c r="CR7" s="38">
        <v>43.53</v>
      </c>
      <c r="CS7" s="38">
        <v>39.869999999999997</v>
      </c>
      <c r="CT7" s="38">
        <v>41.28</v>
      </c>
      <c r="CU7" s="38">
        <v>41.45</v>
      </c>
      <c r="CV7" s="38">
        <v>36.97</v>
      </c>
      <c r="CW7" s="38">
        <v>58.98</v>
      </c>
      <c r="CX7" s="38">
        <v>55.56</v>
      </c>
      <c r="CY7" s="38">
        <v>61.7</v>
      </c>
      <c r="CZ7" s="38">
        <v>69.87</v>
      </c>
      <c r="DA7" s="38">
        <v>74.150000000000006</v>
      </c>
      <c r="DB7" s="38">
        <v>39.01</v>
      </c>
      <c r="DC7" s="38">
        <v>64.14</v>
      </c>
      <c r="DD7" s="38">
        <v>61.37</v>
      </c>
      <c r="DE7" s="38">
        <v>61.3</v>
      </c>
      <c r="DF7" s="38">
        <v>64.510000000000005</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7.0000000000000007E-2</v>
      </c>
      <c r="EN7" s="38">
        <v>0.56999999999999995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