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H30経営比較分析表（H29決算）の分析等について\"/>
    </mc:Choice>
  </mc:AlternateContent>
  <workbookProtection workbookAlgorithmName="SHA-512" workbookHashValue="DuXAySKgIiXabG5l+/1eM7NId1XwpqOnzSLf8lmScZcpyVEwqVCm1AmaAoXQ4M2pLaG+J8dkTyIA/5SoqbypZQ==" workbookSaltValue="C4Y08x6v67bi2bU6s7EUa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<sst xmlns="http://schemas.openxmlformats.org/spreadsheetml/2006/main" count="240" uniqueCount="126">
  <si>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</si>
  <si>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</si>
  <si>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</si>
  <si>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</si>
  <si>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</si>
  <si>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</si>
  <si>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</si>
  <si>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</si>
  <si>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</si>
  <si>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</si>
  <si>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</si>
  <si>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</si>
  <si>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</si>
  <si>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</si>
  <si>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</si>
  <si>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</si>
  <si>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</si>
  <si>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</si>
  <si>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</si>
  <si>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</si>
  <si>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</si>
  <si>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</si>
  <si>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</si>
  <si>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</si>
  <si>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</si>
  <si>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</si>
  <si>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</si>
  <si>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</si>
  <si>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</si>
  <si>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</si>
  <si>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</si>
  <si>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</si>
  <si>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</si>
  <si>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</si>
  <si>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</si>
  <si>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</si>
  <si>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</si>
  <si>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</si>
  <si>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</si>
  <si>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</si>
  <si>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</si>
  <si>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</si>
  <si>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</si>
  <si>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</si>
  <si>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</si>
  <si>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</si>
  <si>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</si>
  <si>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</si>
  <si>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</si>
  <si>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</si>
  <si>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</si>
  <si>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</si>
  <si>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</si>
  <si>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</si>
  <si>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</si>
  <si>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</si>
  <si>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</si>
  <si>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</si>
  <si>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</si>
  <si>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</si>
  <si>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</si>
  <si>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</si>
  <si>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</si>
  <si>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</si>
  <si>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</si>
  <si>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</si>
  <si>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</si>
  <si>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</si>
  <si>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</si>
  <si>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</si>
  <si>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</si>
  <si>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</si>
  <si>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</si>
  <si>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</si>
  <si>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</si>
  <si>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</si>
  <si>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</si>
  <si>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</si>
  <si>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</si>
  <si>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</si>
  <si>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</si>
  <si>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</si>
  <si>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</si>
  <si>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</si>
  <si>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</si>
  <si>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</si>
  <si>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</si>
  <si>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</si>
  <si>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</si>
  <si>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</si>
  <si>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</si>
  <si>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</si>
  <si>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</si>
  <si>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</si>
  <si>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</si>
  <si>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</si>
  <si>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</si>
  <si>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</si>
  <si>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</si>
  <si>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</si>
  <si>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</si>
  <si>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</si>
  <si>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</si>
  <si>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</si>
  <si>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</si>
  <si>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</si>
  <si>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</si>
  <si>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</si>
  <si>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</si>
  <si>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</si>
  <si>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</si>
  <si>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</si>
  <si>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</si>
  <si>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</si>
  <si>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</si>
  <si>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</si>
  <si>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</si>
  <si>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</si>
  <si>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</si>
  <si>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</si>
  <si>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</si>
  <si>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</si>
  <si>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</si>
  <si>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施設の建設から10年未満であるため、自然災害等の緊急性がある場合以外は更新は行わない。10年経過後にストックマネジメント計画を策定し、改築等の財源の確保や経営に与える影響等を踏まえた分析を行っていく。</t>
    <rPh sb="1" eb="4">
      <t>ショリジョウ</t>
    </rPh>
    <rPh sb="4" eb="6">
      <t>シセツ</t>
    </rPh>
    <rPh sb="7" eb="9">
      <t>ケンセツ</t>
    </rPh>
    <rPh sb="13" eb="14">
      <t>ネン</t>
    </rPh>
    <rPh sb="14" eb="16">
      <t>ミマン</t>
    </rPh>
    <rPh sb="22" eb="24">
      <t>シゼン</t>
    </rPh>
    <rPh sb="24" eb="26">
      <t>サイガイ</t>
    </rPh>
    <rPh sb="26" eb="27">
      <t>トウ</t>
    </rPh>
    <rPh sb="28" eb="31">
      <t>キンキュウセイ</t>
    </rPh>
    <rPh sb="34" eb="36">
      <t>バアイ</t>
    </rPh>
    <rPh sb="36" eb="38">
      <t>イガイ</t>
    </rPh>
    <rPh sb="39" eb="41">
      <t>コウシン</t>
    </rPh>
    <rPh sb="42" eb="43">
      <t>オコナ</t>
    </rPh>
    <rPh sb="49" eb="50">
      <t>ネン</t>
    </rPh>
    <rPh sb="50" eb="53">
      <t>ケイカゴ</t>
    </rPh>
    <rPh sb="64" eb="66">
      <t>ケイカク</t>
    </rPh>
    <rPh sb="67" eb="69">
      <t>サクテイ</t>
    </rPh>
    <rPh sb="71" eb="73">
      <t>カイチク</t>
    </rPh>
    <rPh sb="73" eb="74">
      <t>トウ</t>
    </rPh>
    <rPh sb="75" eb="77">
      <t>ザイゲン</t>
    </rPh>
    <rPh sb="78" eb="80">
      <t>カクホ</t>
    </rPh>
    <rPh sb="81" eb="83">
      <t>ケイエイ</t>
    </rPh>
    <rPh sb="84" eb="85">
      <t>アタ</t>
    </rPh>
    <rPh sb="87" eb="89">
      <t>エイキョウ</t>
    </rPh>
    <rPh sb="89" eb="90">
      <t>トウ</t>
    </rPh>
    <rPh sb="91" eb="92">
      <t>フ</t>
    </rPh>
    <rPh sb="95" eb="97">
      <t>ブンセキ</t>
    </rPh>
    <rPh sb="98" eb="99">
      <t>オコナ</t>
    </rPh>
    <phoneticPr fontId="4"/>
  </si>
  <si>
    <t>　収益的収支比率は100%を下回っており、不足分を他会計からの繰入金によって補填している。
　供用開始から5年目になるが、経営規模を大きく上回る企業債残高があり、支出の大半を企業債元利償還に充てている。
　経費回収率は類似団体と同程度であるが、処理区域内は高齢者世帯が多く、下水道の加入促進を行い、水洗化率の向上に努めているものの、大幅な料金収入の増加は見込めないと思われることから、使用料等の見直しを検討する必要があると考えられる。</t>
    <rPh sb="1" eb="4">
      <t>シュウエキテキ</t>
    </rPh>
    <rPh sb="4" eb="6">
      <t>シュウシ</t>
    </rPh>
    <rPh sb="6" eb="8">
      <t>ヒリツ</t>
    </rPh>
    <rPh sb="14" eb="16">
      <t>シタマワ</t>
    </rPh>
    <rPh sb="21" eb="24">
      <t>フソクブン</t>
    </rPh>
    <rPh sb="25" eb="26">
      <t>タ</t>
    </rPh>
    <rPh sb="26" eb="28">
      <t>カイケイ</t>
    </rPh>
    <rPh sb="31" eb="34">
      <t>クリイレキン</t>
    </rPh>
    <rPh sb="38" eb="40">
      <t>ホテン</t>
    </rPh>
    <rPh sb="47" eb="49">
      <t>キョウヨウ</t>
    </rPh>
    <rPh sb="49" eb="51">
      <t>カイシ</t>
    </rPh>
    <rPh sb="54" eb="56">
      <t>ネンメ</t>
    </rPh>
    <rPh sb="61" eb="63">
      <t>ケイエイ</t>
    </rPh>
    <rPh sb="63" eb="65">
      <t>キボ</t>
    </rPh>
    <rPh sb="66" eb="67">
      <t>オオ</t>
    </rPh>
    <rPh sb="69" eb="71">
      <t>ウワマワ</t>
    </rPh>
    <rPh sb="72" eb="75">
      <t>キギョウサイ</t>
    </rPh>
    <rPh sb="75" eb="76">
      <t>ザン</t>
    </rPh>
    <rPh sb="76" eb="77">
      <t>タカ</t>
    </rPh>
    <rPh sb="81" eb="83">
      <t>シシュツ</t>
    </rPh>
    <rPh sb="84" eb="86">
      <t>タイハン</t>
    </rPh>
    <rPh sb="87" eb="90">
      <t>キギョウサイ</t>
    </rPh>
    <rPh sb="90" eb="92">
      <t>ガンリ</t>
    </rPh>
    <rPh sb="92" eb="94">
      <t>ショウカン</t>
    </rPh>
    <rPh sb="95" eb="96">
      <t>ア</t>
    </rPh>
    <rPh sb="122" eb="124">
      <t>ショリ</t>
    </rPh>
    <rPh sb="124" eb="127">
      <t>クイキナイ</t>
    </rPh>
    <rPh sb="137" eb="140">
      <t>ゲスイドウ</t>
    </rPh>
    <rPh sb="141" eb="143">
      <t>カニュウ</t>
    </rPh>
    <rPh sb="143" eb="145">
      <t>ソクシン</t>
    </rPh>
    <rPh sb="146" eb="147">
      <t>オコナ</t>
    </rPh>
    <rPh sb="149" eb="152">
      <t>スイセンカ</t>
    </rPh>
    <rPh sb="152" eb="153">
      <t>リツ</t>
    </rPh>
    <rPh sb="154" eb="156">
      <t>コウジョウ</t>
    </rPh>
    <rPh sb="157" eb="158">
      <t>ツト</t>
    </rPh>
    <rPh sb="166" eb="168">
      <t>オオハバ</t>
    </rPh>
    <rPh sb="169" eb="171">
      <t>リョウキン</t>
    </rPh>
    <rPh sb="171" eb="173">
      <t>シュウニュウ</t>
    </rPh>
    <rPh sb="174" eb="176">
      <t>ゾウカ</t>
    </rPh>
    <rPh sb="183" eb="184">
      <t>オモ</t>
    </rPh>
    <rPh sb="192" eb="195">
      <t>シヨウリョウ</t>
    </rPh>
    <rPh sb="195" eb="196">
      <t>トウ</t>
    </rPh>
    <rPh sb="197" eb="199">
      <t>ミナオ</t>
    </rPh>
    <rPh sb="201" eb="203">
      <t>ケントウ</t>
    </rPh>
    <rPh sb="205" eb="207">
      <t>ヒツヨウ</t>
    </rPh>
    <rPh sb="211" eb="212">
      <t>カンガ</t>
    </rPh>
    <phoneticPr fontId="4"/>
  </si>
  <si>
    <t>　水洗化率の向上のため、今後管渠整備を進めるに当たり、管渠整備費用との費用対効果を検討しながら進めていく。
　企業債残高が非常に多く、収入の大部分を他会計からの繰入金が占めているため、使用料金の見直しを検討する必要があると考えられるが、住民、議会等の理解を得られるかが課題となる。
　</t>
    <rPh sb="1" eb="4">
      <t>スイセンカ</t>
    </rPh>
    <rPh sb="4" eb="5">
      <t>リツ</t>
    </rPh>
    <rPh sb="6" eb="8">
      <t>コウジョウ</t>
    </rPh>
    <rPh sb="12" eb="14">
      <t>コンゴ</t>
    </rPh>
    <rPh sb="14" eb="16">
      <t>カンキョ</t>
    </rPh>
    <rPh sb="16" eb="18">
      <t>セイビ</t>
    </rPh>
    <rPh sb="19" eb="20">
      <t>スス</t>
    </rPh>
    <rPh sb="23" eb="24">
      <t>ア</t>
    </rPh>
    <rPh sb="27" eb="29">
      <t>カンキョ</t>
    </rPh>
    <rPh sb="29" eb="31">
      <t>セイビ</t>
    </rPh>
    <rPh sb="31" eb="33">
      <t>ヒヨウ</t>
    </rPh>
    <rPh sb="35" eb="37">
      <t>ヒヨウ</t>
    </rPh>
    <rPh sb="37" eb="40">
      <t>タイコウカ</t>
    </rPh>
    <rPh sb="41" eb="43">
      <t>ケントウ</t>
    </rPh>
    <rPh sb="47" eb="48">
      <t>スス</t>
    </rPh>
    <rPh sb="55" eb="58">
      <t>キギョウサイ</t>
    </rPh>
    <rPh sb="58" eb="60">
      <t>ザンダカ</t>
    </rPh>
    <rPh sb="61" eb="63">
      <t>ヒジョウ</t>
    </rPh>
    <rPh sb="64" eb="65">
      <t>オオ</t>
    </rPh>
    <rPh sb="67" eb="69">
      <t>シュウニュウ</t>
    </rPh>
    <rPh sb="70" eb="73">
      <t>ダイブブン</t>
    </rPh>
    <rPh sb="74" eb="77">
      <t>タカイケイ</t>
    </rPh>
    <rPh sb="80" eb="83">
      <t>クリイレキン</t>
    </rPh>
    <rPh sb="84" eb="85">
      <t>シ</t>
    </rPh>
    <rPh sb="92" eb="94">
      <t>シヨウ</t>
    </rPh>
    <rPh sb="94" eb="96">
      <t>リョウキン</t>
    </rPh>
    <rPh sb="97" eb="99">
      <t>ミナオ</t>
    </rPh>
    <rPh sb="101" eb="103">
      <t>ケントウ</t>
    </rPh>
    <rPh sb="105" eb="107">
      <t>ヒツヨウ</t>
    </rPh>
    <rPh sb="111" eb="112">
      <t>カンガ</t>
    </rPh>
    <rPh sb="118" eb="120">
      <t>ジュウミン</t>
    </rPh>
    <rPh sb="121" eb="123">
      <t>ギカイ</t>
    </rPh>
    <rPh sb="123" eb="124">
      <t>トウ</t>
    </rPh>
    <rPh sb="125" eb="127">
      <t>リカイ</t>
    </rPh>
    <rPh sb="128" eb="129">
      <t>エ</t>
    </rPh>
    <rPh sb="134" eb="136">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</si>
</sst>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5F-43AE-8694-0F79E8D040A1}"/>
            </c:ext>
          </c:extLst>
        </c:ser>
        <c:dLbls>
          <c:showLegendKey val="0"/>
          <c:showVal val="0"/>
          <c:showCatName val="0"/>
          <c:showSerName val="0"/>
          <c:showPercent val="0"/>
          <c:showBubbleSize val="0"/>
        </c:dLbls>
        <c:gapWidth val="150"/>
        <c:axId val="408307936"/>
        <c:axId val="39575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E85F-43AE-8694-0F79E8D040A1}"/>
            </c:ext>
          </c:extLst>
        </c:ser>
        <c:dLbls>
          <c:showLegendKey val="0"/>
          <c:showVal val="0"/>
          <c:showCatName val="0"/>
          <c:showSerName val="0"/>
          <c:showPercent val="0"/>
          <c:showBubbleSize val="0"/>
        </c:dLbls>
        <c:marker val="1"/>
        <c:smooth val="0"/>
        <c:axId val="408307936"/>
        <c:axId val="395751784"/>
      </c:lineChart>
      <c:dateAx>
        <c:axId val="408307936"/>
        <c:scaling>
          <c:orientation val="minMax"/>
        </c:scaling>
        <c:delete val="1"/>
        <c:axPos val="b"/>
        <c:numFmt formatCode="ge" sourceLinked="1"/>
        <c:majorTickMark val="none"/>
        <c:minorTickMark val="none"/>
        <c:tickLblPos val="none"/>
        <c:crossAx val="395751784"/>
        <c:crosses val="autoZero"/>
        <c:auto val="1"/>
        <c:lblOffset val="100"/>
        <c:baseTimeUnit val="years"/>
      </c:dateAx>
      <c:valAx>
        <c:axId val="39575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28.4</c:v>
                </c:pt>
                <c:pt idx="1">
                  <c:v>41.8</c:v>
                </c:pt>
                <c:pt idx="2">
                  <c:v>42</c:v>
                </c:pt>
                <c:pt idx="3">
                  <c:v>42</c:v>
                </c:pt>
                <c:pt idx="4">
                  <c:v>46.8</c:v>
                </c:pt>
              </c:numCache>
            </c:numRef>
          </c:val>
          <c:extLst xmlns:c16r2="http://schemas.microsoft.com/office/drawing/2015/06/chart">
            <c:ext xmlns:c16="http://schemas.microsoft.com/office/drawing/2014/chart" uri="{C3380CC4-5D6E-409C-BE32-E72D297353CC}">
              <c16:uniqueId val="{00000000-8766-4CA8-A09B-3C65F9824679}"/>
            </c:ext>
          </c:extLst>
        </c:ser>
        <c:dLbls>
          <c:showLegendKey val="0"/>
          <c:showVal val="0"/>
          <c:showCatName val="0"/>
          <c:showSerName val="0"/>
          <c:showPercent val="0"/>
          <c:showBubbleSize val="0"/>
        </c:dLbls>
        <c:gapWidth val="150"/>
        <c:axId val="177118560"/>
        <c:axId val="17711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8766-4CA8-A09B-3C65F9824679}"/>
            </c:ext>
          </c:extLst>
        </c:ser>
        <c:dLbls>
          <c:showLegendKey val="0"/>
          <c:showVal val="0"/>
          <c:showCatName val="0"/>
          <c:showSerName val="0"/>
          <c:showPercent val="0"/>
          <c:showBubbleSize val="0"/>
        </c:dLbls>
        <c:marker val="1"/>
        <c:smooth val="0"/>
        <c:axId val="177118560"/>
        <c:axId val="177118952"/>
      </c:lineChart>
      <c:dateAx>
        <c:axId val="177118560"/>
        <c:scaling>
          <c:orientation val="minMax"/>
        </c:scaling>
        <c:delete val="1"/>
        <c:axPos val="b"/>
        <c:numFmt formatCode="ge" sourceLinked="1"/>
        <c:majorTickMark val="none"/>
        <c:minorTickMark val="none"/>
        <c:tickLblPos val="none"/>
        <c:crossAx val="177118952"/>
        <c:crosses val="autoZero"/>
        <c:auto val="1"/>
        <c:lblOffset val="100"/>
        <c:baseTimeUnit val="years"/>
      </c:dateAx>
      <c:valAx>
        <c:axId val="17711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50</c:v>
                </c:pt>
                <c:pt idx="1">
                  <c:v>55.56</c:v>
                </c:pt>
                <c:pt idx="2">
                  <c:v>61.7</c:v>
                </c:pt>
                <c:pt idx="3">
                  <c:v>69.87</c:v>
                </c:pt>
                <c:pt idx="4">
                  <c:v>74.150000000000006</c:v>
                </c:pt>
              </c:numCache>
            </c:numRef>
          </c:val>
          <c:extLst xmlns:c16r2="http://schemas.microsoft.com/office/drawing/2015/06/chart">
            <c:ext xmlns:c16="http://schemas.microsoft.com/office/drawing/2014/chart" uri="{C3380CC4-5D6E-409C-BE32-E72D297353CC}">
              <c16:uniqueId val="{00000000-C120-4AA2-BA7D-AB3AB1098247}"/>
            </c:ext>
          </c:extLst>
        </c:ser>
        <c:dLbls>
          <c:showLegendKey val="0"/>
          <c:showVal val="0"/>
          <c:showCatName val="0"/>
          <c:showSerName val="0"/>
          <c:showPercent val="0"/>
          <c:showBubbleSize val="0"/>
        </c:dLbls>
        <c:gapWidth val="150"/>
        <c:axId val="177120128"/>
        <c:axId val="17712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C120-4AA2-BA7D-AB3AB1098247}"/>
            </c:ext>
          </c:extLst>
        </c:ser>
        <c:dLbls>
          <c:showLegendKey val="0"/>
          <c:showVal val="0"/>
          <c:showCatName val="0"/>
          <c:showSerName val="0"/>
          <c:showPercent val="0"/>
          <c:showBubbleSize val="0"/>
        </c:dLbls>
        <c:marker val="1"/>
        <c:smooth val="0"/>
        <c:axId val="177120128"/>
        <c:axId val="177120520"/>
      </c:lineChart>
      <c:dateAx>
        <c:axId val="177120128"/>
        <c:scaling>
          <c:orientation val="minMax"/>
        </c:scaling>
        <c:delete val="1"/>
        <c:axPos val="b"/>
        <c:numFmt formatCode="ge" sourceLinked="1"/>
        <c:majorTickMark val="none"/>
        <c:minorTickMark val="none"/>
        <c:tickLblPos val="none"/>
        <c:crossAx val="177120520"/>
        <c:crosses val="autoZero"/>
        <c:auto val="1"/>
        <c:lblOffset val="100"/>
        <c:baseTimeUnit val="years"/>
      </c:dateAx>
      <c:valAx>
        <c:axId val="17712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95.15</c:v>
                </c:pt>
                <c:pt idx="1">
                  <c:v>94.04</c:v>
                </c:pt>
                <c:pt idx="2">
                  <c:v>100.83</c:v>
                </c:pt>
                <c:pt idx="3">
                  <c:v>88.05</c:v>
                </c:pt>
                <c:pt idx="4">
                  <c:v>94.97</c:v>
                </c:pt>
              </c:numCache>
            </c:numRef>
          </c:val>
          <c:extLst xmlns:c16r2="http://schemas.microsoft.com/office/drawing/2015/06/chart">
            <c:ext xmlns:c16="http://schemas.microsoft.com/office/drawing/2014/chart" uri="{C3380CC4-5D6E-409C-BE32-E72D297353CC}">
              <c16:uniqueId val="{00000000-D935-4B58-B102-0CEA93D66B72}"/>
            </c:ext>
          </c:extLst>
        </c:ser>
        <c:dLbls>
          <c:showLegendKey val="0"/>
          <c:showVal val="0"/>
          <c:showCatName val="0"/>
          <c:showSerName val="0"/>
          <c:showPercent val="0"/>
          <c:showBubbleSize val="0"/>
        </c:dLbls>
        <c:gapWidth val="150"/>
        <c:axId val="226347616"/>
        <c:axId val="22634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35-4B58-B102-0CEA93D66B72}"/>
            </c:ext>
          </c:extLst>
        </c:ser>
        <c:dLbls>
          <c:showLegendKey val="0"/>
          <c:showVal val="0"/>
          <c:showCatName val="0"/>
          <c:showSerName val="0"/>
          <c:showPercent val="0"/>
          <c:showBubbleSize val="0"/>
        </c:dLbls>
        <c:marker val="1"/>
        <c:smooth val="0"/>
        <c:axId val="226347616"/>
        <c:axId val="226348008"/>
      </c:lineChart>
      <c:dateAx>
        <c:axId val="226347616"/>
        <c:scaling>
          <c:orientation val="minMax"/>
        </c:scaling>
        <c:delete val="1"/>
        <c:axPos val="b"/>
        <c:numFmt formatCode="ge" sourceLinked="1"/>
        <c:majorTickMark val="none"/>
        <c:minorTickMark val="none"/>
        <c:tickLblPos val="none"/>
        <c:crossAx val="226348008"/>
        <c:crosses val="autoZero"/>
        <c:auto val="1"/>
        <c:lblOffset val="100"/>
        <c:baseTimeUnit val="years"/>
      </c:dateAx>
      <c:valAx>
        <c:axId val="22634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BD-48D4-A640-E92A0D6CCA2B}"/>
            </c:ext>
          </c:extLst>
        </c:ser>
        <c:dLbls>
          <c:showLegendKey val="0"/>
          <c:showVal val="0"/>
          <c:showCatName val="0"/>
          <c:showSerName val="0"/>
          <c:showPercent val="0"/>
          <c:showBubbleSize val="0"/>
        </c:dLbls>
        <c:gapWidth val="150"/>
        <c:axId val="226349184"/>
        <c:axId val="22634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BD-48D4-A640-E92A0D6CCA2B}"/>
            </c:ext>
          </c:extLst>
        </c:ser>
        <c:dLbls>
          <c:showLegendKey val="0"/>
          <c:showVal val="0"/>
          <c:showCatName val="0"/>
          <c:showSerName val="0"/>
          <c:showPercent val="0"/>
          <c:showBubbleSize val="0"/>
        </c:dLbls>
        <c:marker val="1"/>
        <c:smooth val="0"/>
        <c:axId val="226349184"/>
        <c:axId val="226349576"/>
      </c:lineChart>
      <c:dateAx>
        <c:axId val="226349184"/>
        <c:scaling>
          <c:orientation val="minMax"/>
        </c:scaling>
        <c:delete val="1"/>
        <c:axPos val="b"/>
        <c:numFmt formatCode="ge" sourceLinked="1"/>
        <c:majorTickMark val="none"/>
        <c:minorTickMark val="none"/>
        <c:tickLblPos val="none"/>
        <c:crossAx val="226349576"/>
        <c:crosses val="autoZero"/>
        <c:auto val="1"/>
        <c:lblOffset val="100"/>
        <c:baseTimeUnit val="years"/>
      </c:dateAx>
      <c:valAx>
        <c:axId val="22634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04-4EF5-BC17-24D87133A8C6}"/>
            </c:ext>
          </c:extLst>
        </c:ser>
        <c:dLbls>
          <c:showLegendKey val="0"/>
          <c:showVal val="0"/>
          <c:showCatName val="0"/>
          <c:showSerName val="0"/>
          <c:showPercent val="0"/>
          <c:showBubbleSize val="0"/>
        </c:dLbls>
        <c:gapWidth val="150"/>
        <c:axId val="226495352"/>
        <c:axId val="2264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04-4EF5-BC17-24D87133A8C6}"/>
            </c:ext>
          </c:extLst>
        </c:ser>
        <c:dLbls>
          <c:showLegendKey val="0"/>
          <c:showVal val="0"/>
          <c:showCatName val="0"/>
          <c:showSerName val="0"/>
          <c:showPercent val="0"/>
          <c:showBubbleSize val="0"/>
        </c:dLbls>
        <c:marker val="1"/>
        <c:smooth val="0"/>
        <c:axId val="226495352"/>
        <c:axId val="226495744"/>
      </c:lineChart>
      <c:dateAx>
        <c:axId val="226495352"/>
        <c:scaling>
          <c:orientation val="minMax"/>
        </c:scaling>
        <c:delete val="1"/>
        <c:axPos val="b"/>
        <c:numFmt formatCode="ge" sourceLinked="1"/>
        <c:majorTickMark val="none"/>
        <c:minorTickMark val="none"/>
        <c:tickLblPos val="none"/>
        <c:crossAx val="226495744"/>
        <c:crosses val="autoZero"/>
        <c:auto val="1"/>
        <c:lblOffset val="100"/>
        <c:baseTimeUnit val="years"/>
      </c:dateAx>
      <c:valAx>
        <c:axId val="2264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9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CA-4B91-AEEC-0A035DAF98E1}"/>
            </c:ext>
          </c:extLst>
        </c:ser>
        <c:dLbls>
          <c:showLegendKey val="0"/>
          <c:showVal val="0"/>
          <c:showCatName val="0"/>
          <c:showSerName val="0"/>
          <c:showPercent val="0"/>
          <c:showBubbleSize val="0"/>
        </c:dLbls>
        <c:gapWidth val="150"/>
        <c:axId val="226496920"/>
        <c:axId val="2264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CA-4B91-AEEC-0A035DAF98E1}"/>
            </c:ext>
          </c:extLst>
        </c:ser>
        <c:dLbls>
          <c:showLegendKey val="0"/>
          <c:showVal val="0"/>
          <c:showCatName val="0"/>
          <c:showSerName val="0"/>
          <c:showPercent val="0"/>
          <c:showBubbleSize val="0"/>
        </c:dLbls>
        <c:marker val="1"/>
        <c:smooth val="0"/>
        <c:axId val="226496920"/>
        <c:axId val="226497312"/>
      </c:lineChart>
      <c:dateAx>
        <c:axId val="226496920"/>
        <c:scaling>
          <c:orientation val="minMax"/>
        </c:scaling>
        <c:delete val="1"/>
        <c:axPos val="b"/>
        <c:numFmt formatCode="ge" sourceLinked="1"/>
        <c:majorTickMark val="none"/>
        <c:minorTickMark val="none"/>
        <c:tickLblPos val="none"/>
        <c:crossAx val="226497312"/>
        <c:crosses val="autoZero"/>
        <c:auto val="1"/>
        <c:lblOffset val="100"/>
        <c:baseTimeUnit val="years"/>
      </c:dateAx>
      <c:valAx>
        <c:axId val="2264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9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AD-433C-BE88-9DD1BC04C7AE}"/>
            </c:ext>
          </c:extLst>
        </c:ser>
        <c:dLbls>
          <c:showLegendKey val="0"/>
          <c:showVal val="0"/>
          <c:showCatName val="0"/>
          <c:showSerName val="0"/>
          <c:showPercent val="0"/>
          <c:showBubbleSize val="0"/>
        </c:dLbls>
        <c:gapWidth val="150"/>
        <c:axId val="226498488"/>
        <c:axId val="2264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AD-433C-BE88-9DD1BC04C7AE}"/>
            </c:ext>
          </c:extLst>
        </c:ser>
        <c:dLbls>
          <c:showLegendKey val="0"/>
          <c:showVal val="0"/>
          <c:showCatName val="0"/>
          <c:showSerName val="0"/>
          <c:showPercent val="0"/>
          <c:showBubbleSize val="0"/>
        </c:dLbls>
        <c:marker val="1"/>
        <c:smooth val="0"/>
        <c:axId val="226498488"/>
        <c:axId val="226498880"/>
      </c:lineChart>
      <c:dateAx>
        <c:axId val="226498488"/>
        <c:scaling>
          <c:orientation val="minMax"/>
        </c:scaling>
        <c:delete val="1"/>
        <c:axPos val="b"/>
        <c:numFmt formatCode="ge" sourceLinked="1"/>
        <c:majorTickMark val="none"/>
        <c:minorTickMark val="none"/>
        <c:tickLblPos val="none"/>
        <c:crossAx val="226498880"/>
        <c:crosses val="autoZero"/>
        <c:auto val="1"/>
        <c:lblOffset val="100"/>
        <c:baseTimeUnit val="years"/>
      </c:dateAx>
      <c:valAx>
        <c:axId val="2264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9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90-491E-B4B5-B890C7F77FD0}"/>
            </c:ext>
          </c:extLst>
        </c:ser>
        <c:dLbls>
          <c:showLegendKey val="0"/>
          <c:showVal val="0"/>
          <c:showCatName val="0"/>
          <c:showSerName val="0"/>
          <c:showPercent val="0"/>
          <c:showBubbleSize val="0"/>
        </c:dLbls>
        <c:gapWidth val="150"/>
        <c:axId val="226492040"/>
        <c:axId val="22649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C190-491E-B4B5-B890C7F77FD0}"/>
            </c:ext>
          </c:extLst>
        </c:ser>
        <c:dLbls>
          <c:showLegendKey val="0"/>
          <c:showVal val="0"/>
          <c:showCatName val="0"/>
          <c:showSerName val="0"/>
          <c:showPercent val="0"/>
          <c:showBubbleSize val="0"/>
        </c:dLbls>
        <c:marker val="1"/>
        <c:smooth val="0"/>
        <c:axId val="226492040"/>
        <c:axId val="226492432"/>
      </c:lineChart>
      <c:dateAx>
        <c:axId val="226492040"/>
        <c:scaling>
          <c:orientation val="minMax"/>
        </c:scaling>
        <c:delete val="1"/>
        <c:axPos val="b"/>
        <c:numFmt formatCode="ge" sourceLinked="1"/>
        <c:majorTickMark val="none"/>
        <c:minorTickMark val="none"/>
        <c:tickLblPos val="none"/>
        <c:crossAx val="226492432"/>
        <c:crosses val="autoZero"/>
        <c:auto val="1"/>
        <c:lblOffset val="100"/>
        <c:baseTimeUnit val="years"/>
      </c:dateAx>
      <c:valAx>
        <c:axId val="22649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9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67.75</c:v>
                </c:pt>
                <c:pt idx="1">
                  <c:v>68.66</c:v>
                </c:pt>
                <c:pt idx="2">
                  <c:v>52.97</c:v>
                </c:pt>
                <c:pt idx="3">
                  <c:v>58.54</c:v>
                </c:pt>
                <c:pt idx="4">
                  <c:v>61.48</c:v>
                </c:pt>
              </c:numCache>
            </c:numRef>
          </c:val>
          <c:extLst xmlns:c16r2="http://schemas.microsoft.com/office/drawing/2015/06/chart">
            <c:ext xmlns:c16="http://schemas.microsoft.com/office/drawing/2014/chart" uri="{C3380CC4-5D6E-409C-BE32-E72D297353CC}">
              <c16:uniqueId val="{00000000-C493-4EBB-83E8-7FBF37A9C24C}"/>
            </c:ext>
          </c:extLst>
        </c:ser>
        <c:dLbls>
          <c:showLegendKey val="0"/>
          <c:showVal val="0"/>
          <c:showCatName val="0"/>
          <c:showSerName val="0"/>
          <c:showPercent val="0"/>
          <c:showBubbleSize val="0"/>
        </c:dLbls>
        <c:gapWidth val="150"/>
        <c:axId val="226493608"/>
        <c:axId val="22649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C493-4EBB-83E8-7FBF37A9C24C}"/>
            </c:ext>
          </c:extLst>
        </c:ser>
        <c:dLbls>
          <c:showLegendKey val="0"/>
          <c:showVal val="0"/>
          <c:showCatName val="0"/>
          <c:showSerName val="0"/>
          <c:showPercent val="0"/>
          <c:showBubbleSize val="0"/>
        </c:dLbls>
        <c:marker val="1"/>
        <c:smooth val="0"/>
        <c:axId val="226493608"/>
        <c:axId val="226494000"/>
      </c:lineChart>
      <c:dateAx>
        <c:axId val="226493608"/>
        <c:scaling>
          <c:orientation val="minMax"/>
        </c:scaling>
        <c:delete val="1"/>
        <c:axPos val="b"/>
        <c:numFmt formatCode="ge" sourceLinked="1"/>
        <c:majorTickMark val="none"/>
        <c:minorTickMark val="none"/>
        <c:tickLblPos val="none"/>
        <c:crossAx val="226494000"/>
        <c:crosses val="autoZero"/>
        <c:auto val="1"/>
        <c:lblOffset val="100"/>
        <c:baseTimeUnit val="years"/>
      </c:dateAx>
      <c:valAx>
        <c:axId val="22649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9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242.51</c:v>
                </c:pt>
                <c:pt idx="1">
                  <c:v>264.99</c:v>
                </c:pt>
                <c:pt idx="2">
                  <c:v>289.39999999999998</c:v>
                </c:pt>
                <c:pt idx="3">
                  <c:v>279.08</c:v>
                </c:pt>
                <c:pt idx="4">
                  <c:v>245.27</c:v>
                </c:pt>
              </c:numCache>
            </c:numRef>
          </c:val>
          <c:extLst xmlns:c16r2="http://schemas.microsoft.com/office/drawing/2015/06/chart">
            <c:ext xmlns:c16="http://schemas.microsoft.com/office/drawing/2014/chart" uri="{C3380CC4-5D6E-409C-BE32-E72D297353CC}">
              <c16:uniqueId val="{00000000-443D-46A1-8721-F3624134D215}"/>
            </c:ext>
          </c:extLst>
        </c:ser>
        <c:dLbls>
          <c:showLegendKey val="0"/>
          <c:showVal val="0"/>
          <c:showCatName val="0"/>
          <c:showSerName val="0"/>
          <c:showPercent val="0"/>
          <c:showBubbleSize val="0"/>
        </c:dLbls>
        <c:gapWidth val="150"/>
        <c:axId val="177116992"/>
        <c:axId val="17711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443D-46A1-8721-F3624134D215}"/>
            </c:ext>
          </c:extLst>
        </c:ser>
        <c:dLbls>
          <c:showLegendKey val="0"/>
          <c:showVal val="0"/>
          <c:showCatName val="0"/>
          <c:showSerName val="0"/>
          <c:showPercent val="0"/>
          <c:showBubbleSize val="0"/>
        </c:dLbls>
        <c:marker val="1"/>
        <c:smooth val="0"/>
        <c:axId val="177116992"/>
        <c:axId val="177117384"/>
      </c:lineChart>
      <c:dateAx>
        <c:axId val="177116992"/>
        <c:scaling>
          <c:orientation val="minMax"/>
        </c:scaling>
        <c:delete val="1"/>
        <c:axPos val="b"/>
        <c:numFmt formatCode="ge" sourceLinked="1"/>
        <c:majorTickMark val="none"/>
        <c:minorTickMark val="none"/>
        <c:tickLblPos val="none"/>
        <c:crossAx val="177117384"/>
        <c:crosses val="autoZero"/>
        <c:auto val="1"/>
        <c:lblOffset val="100"/>
        <c:baseTimeUnit val="years"/>
      </c:dateAx>
      <c:valAx>
        <c:axId val="17711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外ヶ浜町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Cd3</v>
      </c>
      <c r="X8" s="47"/>
      <c r="Y8" s="47"/>
      <c r="Z8" s="47"/>
      <c r="AA8" s="47"/>
      <c r="AB8" s="47"/>
      <c r="AC8" s="47"/>
      <c r="AD8" s="48" t="str">
        <f>データ!$M$6</f>
        <v>非設置</v>
      </c>
      <c r="AE8" s="48"/>
      <c r="AF8" s="48"/>
      <c r="AG8" s="48"/>
      <c r="AH8" s="48"/>
      <c r="AI8" s="48"/>
      <c r="AJ8" s="48"/>
      <c r="AK8" s="3"/>
      <c r="AL8" s="49">
        <f>データ!S6</f>
        <v>6295</v>
      </c>
      <c r="AM8" s="49"/>
      <c r="AN8" s="49"/>
      <c r="AO8" s="49"/>
      <c r="AP8" s="49"/>
      <c r="AQ8" s="49"/>
      <c r="AR8" s="49"/>
      <c r="AS8" s="49"/>
      <c r="AT8" s="44">
        <f>データ!T6</f>
        <v>230.3</v>
      </c>
      <c r="AU8" s="44"/>
      <c r="AV8" s="44"/>
      <c r="AW8" s="44"/>
      <c r="AX8" s="44"/>
      <c r="AY8" s="44"/>
      <c r="AZ8" s="44"/>
      <c r="BA8" s="44"/>
      <c r="BB8" s="44">
        <f>データ!U6</f>
        <v>27.33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13.19</v>
      </c>
      <c r="Q10" s="44"/>
      <c r="R10" s="44"/>
      <c r="S10" s="44"/>
      <c r="T10" s="44"/>
      <c r="U10" s="44"/>
      <c r="V10" s="44"/>
      <c r="W10" s="44">
        <f>データ!Q6</f>
        <v>97.33</v>
      </c>
      <c r="X10" s="44"/>
      <c r="Y10" s="44"/>
      <c r="Z10" s="44"/>
      <c r="AA10" s="44"/>
      <c r="AB10" s="44"/>
      <c r="AC10" s="44"/>
      <c r="AD10" s="49">
        <f>データ!R6</f>
        <v>2808</v>
      </c>
      <c r="AE10" s="49"/>
      <c r="AF10" s="49"/>
      <c r="AG10" s="49"/>
      <c r="AH10" s="49"/>
      <c r="AI10" s="49"/>
      <c r="AJ10" s="49"/>
      <c r="AK10" s="2"/>
      <c r="AL10" s="49">
        <f>データ!V6</f>
        <v>820</v>
      </c>
      <c r="AM10" s="49"/>
      <c r="AN10" s="49"/>
      <c r="AO10" s="49"/>
      <c r="AP10" s="49"/>
      <c r="AQ10" s="49"/>
      <c r="AR10" s="49"/>
      <c r="AS10" s="49"/>
      <c r="AT10" s="44">
        <f>データ!W6</f>
        <v>0.68</v>
      </c>
      <c r="AU10" s="44"/>
      <c r="AV10" s="44"/>
      <c r="AW10" s="44"/>
      <c r="AX10" s="44"/>
      <c r="AY10" s="44"/>
      <c r="AZ10" s="44"/>
      <c r="BA10" s="44"/>
      <c r="BB10" s="44">
        <f>データ!X6</f>
        <v>1205.8800000000001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CJBsMFtp770fRQIBvcjUmOc4aWYfV/GmTyYo7fhvvo8HB6pKZlI8vL/m3UKNj8hXWzzLrsc0yXpqhEp1itpNXA==" saltValue="UJDMkYqS15K7LHQrRSeK4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23078</v>
      </c>
      <c r="D6" s="32">
        <f t="shared" si="3"/>
        <v>47</v>
      </c>
      <c r="E6" s="32">
        <f t="shared" si="3"/>
        <v>17</v>
      </c>
      <c r="F6" s="32">
        <f t="shared" si="3"/>
        <v>1</v>
      </c>
      <c r="G6" s="32">
        <f t="shared" si="3"/>
        <v>0</v>
      </c>
      <c r="H6" s="32" t="str">
        <f t="shared" si="3"/>
        <v>青森県　外ヶ浜町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13.19</v>
      </c>
      <c r="Q6" s="33">
        <f t="shared" si="3"/>
        <v>97.33</v>
      </c>
      <c r="R6" s="33">
        <f t="shared" si="3"/>
        <v>2808</v>
      </c>
      <c r="S6" s="33">
        <f t="shared" si="3"/>
        <v>6295</v>
      </c>
      <c r="T6" s="33">
        <f t="shared" si="3"/>
        <v>230.3</v>
      </c>
      <c r="U6" s="33">
        <f t="shared" si="3"/>
        <v>27.33</v>
      </c>
      <c r="V6" s="33">
        <f t="shared" si="3"/>
        <v>820</v>
      </c>
      <c r="W6" s="33">
        <f t="shared" si="3"/>
        <v>0.68</v>
      </c>
      <c r="X6" s="33">
        <f t="shared" si="3"/>
        <v>1205.8800000000001</v>
      </c>
      <c r="Y6" s="34">
        <f>IF(Y7="",NA(),Y7)</f>
        <v>95.15</v>
      </c>
      <c r="Z6" s="34">
        <f t="shared" ref="Z6:AH6" si="4">IF(Z7="",NA(),Z7)</f>
        <v>94.04</v>
      </c>
      <c r="AA6" s="34">
        <f t="shared" si="4"/>
        <v>100.83</v>
      </c>
      <c r="AB6" s="34">
        <f t="shared" si="4"/>
        <v>88.05</v>
      </c>
      <c r="AC6" s="34">
        <f t="shared" si="4"/>
        <v>94.97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1826.49</v>
      </c>
      <c r="BL6" s="34">
        <f t="shared" si="7"/>
        <v>1696.96</v>
      </c>
      <c r="BM6" s="34">
        <f t="shared" si="7"/>
        <v>1824.34</v>
      </c>
      <c r="BN6" s="34">
        <f t="shared" si="7"/>
        <v>1604.64</v>
      </c>
      <c r="BO6" s="34">
        <f t="shared" si="7"/>
        <v>1217.7</v>
      </c>
      <c r="BP6" s="33" t="str">
        <f>IF(BP7="","",IF(BP7="-","【-】","【"&amp;SUBSTITUTE(TEXT(BP7,"#,##0.00"),"-","△")&amp;"】"))</f>
        <v>【707.33】</v>
      </c>
      <c r="BQ6" s="34">
        <f>IF(BQ7="",NA(),BQ7)</f>
        <v>67.75</v>
      </c>
      <c r="BR6" s="34">
        <f t="shared" ref="BR6:BZ6" si="8">IF(BR7="",NA(),BR7)</f>
        <v>68.66</v>
      </c>
      <c r="BS6" s="34">
        <f t="shared" si="8"/>
        <v>52.97</v>
      </c>
      <c r="BT6" s="34">
        <f t="shared" si="8"/>
        <v>58.54</v>
      </c>
      <c r="BU6" s="34">
        <f t="shared" si="8"/>
        <v>61.48</v>
      </c>
      <c r="BV6" s="34">
        <f t="shared" si="8"/>
        <v>48</v>
      </c>
      <c r="BW6" s="34">
        <f t="shared" si="8"/>
        <v>47.23</v>
      </c>
      <c r="BX6" s="34">
        <f t="shared" si="8"/>
        <v>54.16</v>
      </c>
      <c r="BY6" s="34">
        <f t="shared" si="8"/>
        <v>60.01</v>
      </c>
      <c r="BZ6" s="34">
        <f t="shared" si="8"/>
        <v>66.680000000000007</v>
      </c>
      <c r="CA6" s="33" t="str">
        <f>IF(CA7="","",IF(CA7="-","【-】","【"&amp;SUBSTITUTE(TEXT(CA7,"#,##0.00"),"-","△")&amp;"】"))</f>
        <v>【101.26】</v>
      </c>
      <c r="CB6" s="34">
        <f>IF(CB7="",NA(),CB7)</f>
        <v>242.51</v>
      </c>
      <c r="CC6" s="34">
        <f t="shared" ref="CC6:CK6" si="9">IF(CC7="",NA(),CC7)</f>
        <v>264.99</v>
      </c>
      <c r="CD6" s="34">
        <f t="shared" si="9"/>
        <v>289.39999999999998</v>
      </c>
      <c r="CE6" s="34">
        <f t="shared" si="9"/>
        <v>279.08</v>
      </c>
      <c r="CF6" s="34">
        <f t="shared" si="9"/>
        <v>245.27</v>
      </c>
      <c r="CG6" s="34">
        <f t="shared" si="9"/>
        <v>334.37</v>
      </c>
      <c r="CH6" s="34">
        <f t="shared" si="9"/>
        <v>351.41</v>
      </c>
      <c r="CI6" s="34">
        <f t="shared" si="9"/>
        <v>307.56</v>
      </c>
      <c r="CJ6" s="34">
        <f t="shared" si="9"/>
        <v>277.67</v>
      </c>
      <c r="CK6" s="34">
        <f t="shared" si="9"/>
        <v>260.11</v>
      </c>
      <c r="CL6" s="33" t="str">
        <f>IF(CL7="","",IF(CL7="-","【-】","【"&amp;SUBSTITUTE(TEXT(CL7,"#,##0.00"),"-","△")&amp;"】"))</f>
        <v>【136.39】</v>
      </c>
      <c r="CM6" s="34">
        <f>IF(CM7="",NA(),CM7)</f>
        <v>28.4</v>
      </c>
      <c r="CN6" s="34">
        <f t="shared" ref="CN6:CV6" si="10">IF(CN7="",NA(),CN7)</f>
        <v>41.8</v>
      </c>
      <c r="CO6" s="34">
        <f t="shared" si="10"/>
        <v>42</v>
      </c>
      <c r="CP6" s="34">
        <f t="shared" si="10"/>
        <v>42</v>
      </c>
      <c r="CQ6" s="34">
        <f t="shared" si="10"/>
        <v>46.8</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50</v>
      </c>
      <c r="CY6" s="34">
        <f t="shared" ref="CY6:DG6" si="11">IF(CY7="",NA(),CY7)</f>
        <v>55.56</v>
      </c>
      <c r="CZ6" s="34">
        <f t="shared" si="11"/>
        <v>61.7</v>
      </c>
      <c r="DA6" s="34">
        <f t="shared" si="11"/>
        <v>69.87</v>
      </c>
      <c r="DB6" s="34">
        <f t="shared" si="11"/>
        <v>74.150000000000006</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23078</v>
      </c>
      <c r="D7" s="36">
        <v>47</v>
      </c>
      <c r="E7" s="36">
        <v>17</v>
      </c>
      <c r="F7" s="36">
        <v>1</v>
      </c>
      <c r="G7" s="36">
        <v>0</v>
      </c>
      <c r="H7" s="36" t="s">
        <v>110</v>
      </c>
      <c r="I7" s="36" t="s">
        <v>111</v>
      </c>
      <c r="J7" s="36" t="s">
        <v>112</v>
      </c>
      <c r="K7" s="36" t="s">
        <v>113</v>
      </c>
      <c r="L7" s="36" t="s">
        <v>114</v>
      </c>
      <c r="M7" s="36" t="s">
        <v>115</v>
      </c>
      <c r="N7" s="37" t="s">
        <v>116</v>
      </c>
      <c r="O7" s="37" t="s">
        <v>117</v>
      </c>
      <c r="P7" s="37">
        <v>13.19</v>
      </c>
      <c r="Q7" s="37">
        <v>97.33</v>
      </c>
      <c r="R7" s="37">
        <v>2808</v>
      </c>
      <c r="S7" s="37">
        <v>6295</v>
      </c>
      <c r="T7" s="37">
        <v>230.3</v>
      </c>
      <c r="U7" s="37">
        <v>27.33</v>
      </c>
      <c r="V7" s="37">
        <v>820</v>
      </c>
      <c r="W7" s="37">
        <v>0.68</v>
      </c>
      <c r="X7" s="37">
        <v>1205.8800000000001</v>
      </c>
      <c r="Y7" s="37">
        <v>95.15</v>
      </c>
      <c r="Z7" s="37">
        <v>94.04</v>
      </c>
      <c r="AA7" s="37">
        <v>100.83</v>
      </c>
      <c r="AB7" s="37">
        <v>88.05</v>
      </c>
      <c r="AC7" s="37">
        <v>94.97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1826.49</v>
      </c>
      <c r="BL7" s="37">
        <v>1696.96</v>
      </c>
      <c r="BM7" s="37">
        <v>1824.34</v>
      </c>
      <c r="BN7" s="37">
        <v>1604.64</v>
      </c>
      <c r="BO7" s="37">
        <v>1217.7</v>
      </c>
      <c r="BP7" s="37">
        <v>707.33</v>
      </c>
      <c r="BQ7" s="37">
        <v>67.75</v>
      </c>
      <c r="BR7" s="37">
        <v>68.66</v>
      </c>
      <c r="BS7" s="37">
        <v>52.97</v>
      </c>
      <c r="BT7" s="37">
        <v>58.54</v>
      </c>
      <c r="BU7" s="37">
        <v>61.48</v>
      </c>
      <c r="BV7" s="37">
        <v>48</v>
      </c>
      <c r="BW7" s="37">
        <v>47.23</v>
      </c>
      <c r="BX7" s="37">
        <v>54.16</v>
      </c>
      <c r="BY7" s="37">
        <v>60.01</v>
      </c>
      <c r="BZ7" s="37">
        <v>66.680000000000007</v>
      </c>
      <c r="CA7" s="37">
        <v>101.26</v>
      </c>
      <c r="CB7" s="37">
        <v>242.51</v>
      </c>
      <c r="CC7" s="37">
        <v>264.99</v>
      </c>
      <c r="CD7" s="37">
        <v>289.39999999999998</v>
      </c>
      <c r="CE7" s="37">
        <v>279.08</v>
      </c>
      <c r="CF7" s="37">
        <v>245.27</v>
      </c>
      <c r="CG7" s="37">
        <v>334.37</v>
      </c>
      <c r="CH7" s="37">
        <v>351.41</v>
      </c>
      <c r="CI7" s="37">
        <v>307.56</v>
      </c>
      <c r="CJ7" s="37">
        <v>277.67</v>
      </c>
      <c r="CK7" s="37">
        <v>260.11</v>
      </c>
      <c r="CL7" s="37">
        <v>136.38999999999999</v>
      </c>
      <c r="CM7" s="37">
        <v>28.4</v>
      </c>
      <c r="CN7" s="37">
        <v>41.8</v>
      </c>
      <c r="CO7" s="37">
        <v>42</v>
      </c>
      <c r="CP7" s="37">
        <v>42</v>
      </c>
      <c r="CQ7" s="37">
        <v>46.8</v>
      </c>
      <c r="CR7" s="37">
        <v>40.71</v>
      </c>
      <c r="CS7" s="37">
        <v>43.53</v>
      </c>
      <c r="CT7" s="37">
        <v>39.869999999999997</v>
      </c>
      <c r="CU7" s="37">
        <v>41.28</v>
      </c>
      <c r="CV7" s="37">
        <v>41.45</v>
      </c>
      <c r="CW7" s="37">
        <v>60.13</v>
      </c>
      <c r="CX7" s="37">
        <v>50</v>
      </c>
      <c r="CY7" s="37">
        <v>55.56</v>
      </c>
      <c r="CZ7" s="37">
        <v>61.7</v>
      </c>
      <c r="DA7" s="37">
        <v>69.87</v>
      </c>
      <c r="DB7" s="37">
        <v>74.150000000000006</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