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oshiyuki-nagao\Documents\H29年度　下水道\180131　(2月7日締め切り) 公営企業に係る経営比較分析表の分析等について\02307 外ヶ浜町_経営比較分析表【下水道事業　特環】\"/>
    </mc:Choice>
  </mc:AlternateContent>
  <workbookProtection workbookPassword="B319" lockStructure="1"/>
  <bookViews>
    <workbookView xWindow="0" yWindow="0" windowWidth="20490" windowHeight="753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P10" i="4"/>
  <c r="I10" i="4"/>
  <c r="B10"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<sst xmlns="http://schemas.openxmlformats.org/spreadsheetml/2006/main" count="240" uniqueCount="125">
  <si>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</si>
  <si>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</si>
  <si>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</si>
  <si>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</si>
  <si>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</si>
  <si>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</si>
  <si>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</si>
  <si>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</si>
  <si>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</si>
  <si>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</si>
  <si>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</si>
  <si>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</si>
  <si>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</si>
  <si>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</si>
  <si>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</si>
  <si>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</si>
  <si>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</si>
  <si>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</si>
  <si>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</si>
  <si>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</si>
  <si>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</si>
  <si>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</si>
  <si>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</si>
  <si>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</si>
  <si>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</si>
  <si>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</si>
  <si>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</si>
  <si>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</si>
  <si>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</si>
  <si>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</si>
  <si>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</si>
  <si>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</si>
  <si>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</si>
  <si>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</si>
  <si>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</si>
  <si>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</si>
  <si>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</si>
  <si>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</si>
  <si>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</si>
  <si>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</si>
  <si>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</si>
  <si>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</si>
  <si>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</si>
  <si>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</si>
  <si>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</si>
  <si>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</si>
  <si>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</si>
  <si>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</si>
  <si>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</si>
  <si>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</si>
  <si>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</si>
  <si>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</si>
  <si>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</si>
  <si>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</si>
  <si>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</si>
  <si>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</si>
  <si>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</si>
  <si>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</si>
  <si>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</si>
  <si>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</si>
  <si>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</si>
  <si>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</si>
  <si>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</si>
  <si>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</si>
  <si>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</si>
  <si>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</si>
  <si>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</si>
  <si>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</si>
  <si>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</si>
  <si>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</si>
  <si>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</si>
  <si>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</si>
  <si>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</si>
  <si>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</si>
  <si>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</si>
  <si>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</si>
  <si>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</si>
  <si>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</si>
  <si>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</si>
  <si>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</si>
  <si>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</si>
  <si>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</si>
  <si>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</si>
  <si>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</si>
  <si>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</si>
  <si>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</si>
  <si>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</si>
  <si>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</si>
  <si>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</si>
  <si>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</si>
  <si>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</si>
  <si>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</si>
  <si>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</si>
  <si>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</si>
  <si>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</si>
  <si>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</si>
  <si>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</si>
  <si>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</si>
  <si>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</si>
  <si>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</si>
  <si>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</si>
  <si>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</si>
  <si>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</si>
  <si>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</si>
  <si>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</si>
  <si>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</si>
  <si>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</si>
  <si>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</si>
  <si>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</si>
  <si>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外ヶ浜町</t>
  </si>
  <si>
    <t>法非適用</t>
  </si>
  <si>
    <t>下水道事業</t>
  </si>
  <si>
    <t>特定環境保全公共下水道</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</si>
  <si>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</si>
  <si>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</si>
  <si>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</si>
  <si>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</si>
  <si>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</si>
  <si>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</si>
  <si>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</si>
  <si>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</si>
  <si>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人口減少により、現有施設が過大な施設であることが明確になり、施設稼働率の低下に反比例して老朽化による修繕費が増加傾向にある。
また、収益的収支を大きく上回る企業債残高に係わる償還費等、高資本費に依存する状況にある。
今後の人口減少に対して、合理的な施設の稼働効率化等を行う・将来の設備投資規模を抑制し維持管理及び整備済区域に対しての加入促進強化を行うことによる水洗化率・施設稼働率の向上に努めることとする。
企業債現在高に対しては実施予定としている管渠の新設及び施設設備の更新に対して、投資規模及び新発企業債の抑制に努め企業債現在高の圧縮を目指す。
水洗化の向上に対しては、整備済区域に対しての更なる加入促進を進めることとする。</t>
    <phoneticPr fontId="4"/>
  </si>
  <si>
    <t>非設置</t>
    <rPh sb="0" eb="1">
      <t>ヒ</t>
    </rPh>
    <rPh sb="1" eb="3">
      <t>セッチ</t>
    </rPh>
    <phoneticPr fontId="4"/>
  </si>
  <si>
    <t xml:space="preserve">経営比較分析表によると、外ヶ浜町特定環境保全公共下水道事業の経費回収率・施設利用率・水洗化率は、全国平均及び類似団体平均値と比べると大きく下回っており、企業債残高対事業規模比率は大きく上回っている。
要因として、経営規模を大きく上回る企業債残高を有し、その元利償還額が多額であることと、事業開始11年を経ているが、それに比した水洗化率が得られていない事が考えられる。
</t>
    <phoneticPr fontId="4"/>
  </si>
  <si>
    <t>事業の開始から11年が経過しており、各施設に対する更新が必要になってくることから、平成30年度よりストックマネジメント計画策定等の策定を行い、随時更新を行っていく必要がある。</t>
    <rPh sb="59" eb="61">
      <t>ケイカク</t>
    </rPh>
    <rPh sb="61" eb="63">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</si>
</sst>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3A-4276-92BD-A9D5769D47E2}"/>
            </c:ext>
          </c:extLst>
        </c:ser>
        <c:dLbls>
          <c:showLegendKey val="0"/>
          <c:showVal val="0"/>
          <c:showCatName val="0"/>
          <c:showSerName val="0"/>
          <c:showPercent val="0"/>
          <c:showBubbleSize val="0"/>
        </c:dLbls>
        <c:gapWidth val="150"/>
        <c:axId val="118339840"/>
        <c:axId val="11886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extLst>
            <c:ext xmlns:c16="http://schemas.microsoft.com/office/drawing/2014/chart" uri="{C3380CC4-5D6E-409C-BE32-E72D297353CC}">
              <c16:uniqueId val="{00000001-C33A-4276-92BD-A9D5769D47E2}"/>
            </c:ext>
          </c:extLst>
        </c:ser>
        <c:dLbls>
          <c:showLegendKey val="0"/>
          <c:showVal val="0"/>
          <c:showCatName val="0"/>
          <c:showSerName val="0"/>
          <c:showPercent val="0"/>
          <c:showBubbleSize val="0"/>
        </c:dLbls>
        <c:marker val="1"/>
        <c:smooth val="0"/>
        <c:axId val="118339840"/>
        <c:axId val="118862208"/>
      </c:lineChart>
      <c:dateAx>
        <c:axId val="118339840"/>
        <c:scaling>
          <c:orientation val="minMax"/>
        </c:scaling>
        <c:delete val="1"/>
        <c:axPos val="b"/>
        <c:numFmt formatCode="ge" sourceLinked="1"/>
        <c:majorTickMark val="none"/>
        <c:minorTickMark val="none"/>
        <c:tickLblPos val="none"/>
        <c:crossAx val="118862208"/>
        <c:crosses val="autoZero"/>
        <c:auto val="1"/>
        <c:lblOffset val="100"/>
        <c:baseTimeUnit val="years"/>
      </c:dateAx>
      <c:valAx>
        <c:axId val="11886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3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7.95</c:v>
                </c:pt>
                <c:pt idx="1">
                  <c:v>9</c:v>
                </c:pt>
                <c:pt idx="2">
                  <c:v>8.6300000000000008</c:v>
                </c:pt>
                <c:pt idx="3">
                  <c:v>8.68</c:v>
                </c:pt>
                <c:pt idx="4">
                  <c:v>8.68</c:v>
                </c:pt>
              </c:numCache>
            </c:numRef>
          </c:val>
          <c:extLst>
            <c:ext xmlns:c16="http://schemas.microsoft.com/office/drawing/2014/chart" uri="{C3380CC4-5D6E-409C-BE32-E72D297353CC}">
              <c16:uniqueId val="{00000000-7AFB-4390-88FF-1170683F65D0}"/>
            </c:ext>
          </c:extLst>
        </c:ser>
        <c:dLbls>
          <c:showLegendKey val="0"/>
          <c:showVal val="0"/>
          <c:showCatName val="0"/>
          <c:showSerName val="0"/>
          <c:showPercent val="0"/>
          <c:showBubbleSize val="0"/>
        </c:dLbls>
        <c:gapWidth val="150"/>
        <c:axId val="132103552"/>
        <c:axId val="13210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extLst>
            <c:ext xmlns:c16="http://schemas.microsoft.com/office/drawing/2014/chart" uri="{C3380CC4-5D6E-409C-BE32-E72D297353CC}">
              <c16:uniqueId val="{00000001-7AFB-4390-88FF-1170683F65D0}"/>
            </c:ext>
          </c:extLst>
        </c:ser>
        <c:dLbls>
          <c:showLegendKey val="0"/>
          <c:showVal val="0"/>
          <c:showCatName val="0"/>
          <c:showSerName val="0"/>
          <c:showPercent val="0"/>
          <c:showBubbleSize val="0"/>
        </c:dLbls>
        <c:marker val="1"/>
        <c:smooth val="0"/>
        <c:axId val="132103552"/>
        <c:axId val="132105728"/>
      </c:lineChart>
      <c:dateAx>
        <c:axId val="132103552"/>
        <c:scaling>
          <c:orientation val="minMax"/>
        </c:scaling>
        <c:delete val="1"/>
        <c:axPos val="b"/>
        <c:numFmt formatCode="ge" sourceLinked="1"/>
        <c:majorTickMark val="none"/>
        <c:minorTickMark val="none"/>
        <c:tickLblPos val="none"/>
        <c:crossAx val="132105728"/>
        <c:crosses val="autoZero"/>
        <c:auto val="1"/>
        <c:lblOffset val="100"/>
        <c:baseTimeUnit val="years"/>
      </c:dateAx>
      <c:valAx>
        <c:axId val="13210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0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40.69</c:v>
                </c:pt>
                <c:pt idx="1">
                  <c:v>40.69</c:v>
                </c:pt>
                <c:pt idx="2">
                  <c:v>42.68</c:v>
                </c:pt>
                <c:pt idx="3">
                  <c:v>46.38</c:v>
                </c:pt>
                <c:pt idx="4">
                  <c:v>49.77</c:v>
                </c:pt>
              </c:numCache>
            </c:numRef>
          </c:val>
          <c:extLst>
            <c:ext xmlns:c16="http://schemas.microsoft.com/office/drawing/2014/chart" uri="{C3380CC4-5D6E-409C-BE32-E72D297353CC}">
              <c16:uniqueId val="{00000000-9B2C-4B05-8B3D-7E83CAED0946}"/>
            </c:ext>
          </c:extLst>
        </c:ser>
        <c:dLbls>
          <c:showLegendKey val="0"/>
          <c:showVal val="0"/>
          <c:showCatName val="0"/>
          <c:showSerName val="0"/>
          <c:showPercent val="0"/>
          <c:showBubbleSize val="0"/>
        </c:dLbls>
        <c:gapWidth val="150"/>
        <c:axId val="140020736"/>
        <c:axId val="14002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extLst>
            <c:ext xmlns:c16="http://schemas.microsoft.com/office/drawing/2014/chart" uri="{C3380CC4-5D6E-409C-BE32-E72D297353CC}">
              <c16:uniqueId val="{00000001-9B2C-4B05-8B3D-7E83CAED0946}"/>
            </c:ext>
          </c:extLst>
        </c:ser>
        <c:dLbls>
          <c:showLegendKey val="0"/>
          <c:showVal val="0"/>
          <c:showCatName val="0"/>
          <c:showSerName val="0"/>
          <c:showPercent val="0"/>
          <c:showBubbleSize val="0"/>
        </c:dLbls>
        <c:marker val="1"/>
        <c:smooth val="0"/>
        <c:axId val="140020736"/>
        <c:axId val="140022912"/>
      </c:lineChart>
      <c:dateAx>
        <c:axId val="140020736"/>
        <c:scaling>
          <c:orientation val="minMax"/>
        </c:scaling>
        <c:delete val="1"/>
        <c:axPos val="b"/>
        <c:numFmt formatCode="ge" sourceLinked="1"/>
        <c:majorTickMark val="none"/>
        <c:minorTickMark val="none"/>
        <c:tickLblPos val="none"/>
        <c:crossAx val="140022912"/>
        <c:crosses val="autoZero"/>
        <c:auto val="1"/>
        <c:lblOffset val="100"/>
        <c:baseTimeUnit val="years"/>
      </c:dateAx>
      <c:valAx>
        <c:axId val="14002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2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44.81</c:v>
                </c:pt>
                <c:pt idx="1">
                  <c:v>81.33</c:v>
                </c:pt>
                <c:pt idx="2">
                  <c:v>83.39</c:v>
                </c:pt>
                <c:pt idx="3">
                  <c:v>93.53</c:v>
                </c:pt>
                <c:pt idx="4">
                  <c:v>84.33</c:v>
                </c:pt>
              </c:numCache>
            </c:numRef>
          </c:val>
          <c:extLst>
            <c:ext xmlns:c16="http://schemas.microsoft.com/office/drawing/2014/chart" uri="{C3380CC4-5D6E-409C-BE32-E72D297353CC}">
              <c16:uniqueId val="{00000000-F0D8-46AE-AFEB-B7685E9BD0B0}"/>
            </c:ext>
          </c:extLst>
        </c:ser>
        <c:dLbls>
          <c:showLegendKey val="0"/>
          <c:showVal val="0"/>
          <c:showCatName val="0"/>
          <c:showSerName val="0"/>
          <c:showPercent val="0"/>
          <c:showBubbleSize val="0"/>
        </c:dLbls>
        <c:gapWidth val="150"/>
        <c:axId val="118867840"/>
        <c:axId val="11887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D8-46AE-AFEB-B7685E9BD0B0}"/>
            </c:ext>
          </c:extLst>
        </c:ser>
        <c:dLbls>
          <c:showLegendKey val="0"/>
          <c:showVal val="0"/>
          <c:showCatName val="0"/>
          <c:showSerName val="0"/>
          <c:showPercent val="0"/>
          <c:showBubbleSize val="0"/>
        </c:dLbls>
        <c:marker val="1"/>
        <c:smooth val="0"/>
        <c:axId val="118867840"/>
        <c:axId val="118878208"/>
      </c:lineChart>
      <c:dateAx>
        <c:axId val="118867840"/>
        <c:scaling>
          <c:orientation val="minMax"/>
        </c:scaling>
        <c:delete val="1"/>
        <c:axPos val="b"/>
        <c:numFmt formatCode="ge" sourceLinked="1"/>
        <c:majorTickMark val="none"/>
        <c:minorTickMark val="none"/>
        <c:tickLblPos val="none"/>
        <c:crossAx val="118878208"/>
        <c:crosses val="autoZero"/>
        <c:auto val="1"/>
        <c:lblOffset val="100"/>
        <c:baseTimeUnit val="years"/>
      </c:dateAx>
      <c:valAx>
        <c:axId val="11887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6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84-4D57-B8FC-F3966E77203B}"/>
            </c:ext>
          </c:extLst>
        </c:ser>
        <c:dLbls>
          <c:showLegendKey val="0"/>
          <c:showVal val="0"/>
          <c:showCatName val="0"/>
          <c:showSerName val="0"/>
          <c:showPercent val="0"/>
          <c:showBubbleSize val="0"/>
        </c:dLbls>
        <c:gapWidth val="150"/>
        <c:axId val="118908416"/>
        <c:axId val="11891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84-4D57-B8FC-F3966E77203B}"/>
            </c:ext>
          </c:extLst>
        </c:ser>
        <c:dLbls>
          <c:showLegendKey val="0"/>
          <c:showVal val="0"/>
          <c:showCatName val="0"/>
          <c:showSerName val="0"/>
          <c:showPercent val="0"/>
          <c:showBubbleSize val="0"/>
        </c:dLbls>
        <c:marker val="1"/>
        <c:smooth val="0"/>
        <c:axId val="118908416"/>
        <c:axId val="118910336"/>
      </c:lineChart>
      <c:dateAx>
        <c:axId val="118908416"/>
        <c:scaling>
          <c:orientation val="minMax"/>
        </c:scaling>
        <c:delete val="1"/>
        <c:axPos val="b"/>
        <c:numFmt formatCode="ge" sourceLinked="1"/>
        <c:majorTickMark val="none"/>
        <c:minorTickMark val="none"/>
        <c:tickLblPos val="none"/>
        <c:crossAx val="118910336"/>
        <c:crosses val="autoZero"/>
        <c:auto val="1"/>
        <c:lblOffset val="100"/>
        <c:baseTimeUnit val="years"/>
      </c:dateAx>
      <c:valAx>
        <c:axId val="11891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0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39-4B49-9573-B65DE3C5AA9A}"/>
            </c:ext>
          </c:extLst>
        </c:ser>
        <c:dLbls>
          <c:showLegendKey val="0"/>
          <c:showVal val="0"/>
          <c:showCatName val="0"/>
          <c:showSerName val="0"/>
          <c:showPercent val="0"/>
          <c:showBubbleSize val="0"/>
        </c:dLbls>
        <c:gapWidth val="150"/>
        <c:axId val="119215232"/>
        <c:axId val="11921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39-4B49-9573-B65DE3C5AA9A}"/>
            </c:ext>
          </c:extLst>
        </c:ser>
        <c:dLbls>
          <c:showLegendKey val="0"/>
          <c:showVal val="0"/>
          <c:showCatName val="0"/>
          <c:showSerName val="0"/>
          <c:showPercent val="0"/>
          <c:showBubbleSize val="0"/>
        </c:dLbls>
        <c:marker val="1"/>
        <c:smooth val="0"/>
        <c:axId val="119215232"/>
        <c:axId val="119217152"/>
      </c:lineChart>
      <c:dateAx>
        <c:axId val="119215232"/>
        <c:scaling>
          <c:orientation val="minMax"/>
        </c:scaling>
        <c:delete val="1"/>
        <c:axPos val="b"/>
        <c:numFmt formatCode="ge" sourceLinked="1"/>
        <c:majorTickMark val="none"/>
        <c:minorTickMark val="none"/>
        <c:tickLblPos val="none"/>
        <c:crossAx val="119217152"/>
        <c:crosses val="autoZero"/>
        <c:auto val="1"/>
        <c:lblOffset val="100"/>
        <c:baseTimeUnit val="years"/>
      </c:dateAx>
      <c:valAx>
        <c:axId val="11921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1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3E-4A6E-9599-D9AD3778FDC0}"/>
            </c:ext>
          </c:extLst>
        </c:ser>
        <c:dLbls>
          <c:showLegendKey val="0"/>
          <c:showVal val="0"/>
          <c:showCatName val="0"/>
          <c:showSerName val="0"/>
          <c:showPercent val="0"/>
          <c:showBubbleSize val="0"/>
        </c:dLbls>
        <c:gapWidth val="150"/>
        <c:axId val="119239808"/>
        <c:axId val="11924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3E-4A6E-9599-D9AD3778FDC0}"/>
            </c:ext>
          </c:extLst>
        </c:ser>
        <c:dLbls>
          <c:showLegendKey val="0"/>
          <c:showVal val="0"/>
          <c:showCatName val="0"/>
          <c:showSerName val="0"/>
          <c:showPercent val="0"/>
          <c:showBubbleSize val="0"/>
        </c:dLbls>
        <c:marker val="1"/>
        <c:smooth val="0"/>
        <c:axId val="119239808"/>
        <c:axId val="119241728"/>
      </c:lineChart>
      <c:dateAx>
        <c:axId val="119239808"/>
        <c:scaling>
          <c:orientation val="minMax"/>
        </c:scaling>
        <c:delete val="1"/>
        <c:axPos val="b"/>
        <c:numFmt formatCode="ge" sourceLinked="1"/>
        <c:majorTickMark val="none"/>
        <c:minorTickMark val="none"/>
        <c:tickLblPos val="none"/>
        <c:crossAx val="119241728"/>
        <c:crosses val="autoZero"/>
        <c:auto val="1"/>
        <c:lblOffset val="100"/>
        <c:baseTimeUnit val="years"/>
      </c:dateAx>
      <c:valAx>
        <c:axId val="11924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3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C1-44EC-AAAD-ECBB5716C537}"/>
            </c:ext>
          </c:extLst>
        </c:ser>
        <c:dLbls>
          <c:showLegendKey val="0"/>
          <c:showVal val="0"/>
          <c:showCatName val="0"/>
          <c:showSerName val="0"/>
          <c:showPercent val="0"/>
          <c:showBubbleSize val="0"/>
        </c:dLbls>
        <c:gapWidth val="150"/>
        <c:axId val="119268096"/>
        <c:axId val="11927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C1-44EC-AAAD-ECBB5716C537}"/>
            </c:ext>
          </c:extLst>
        </c:ser>
        <c:dLbls>
          <c:showLegendKey val="0"/>
          <c:showVal val="0"/>
          <c:showCatName val="0"/>
          <c:showSerName val="0"/>
          <c:showPercent val="0"/>
          <c:showBubbleSize val="0"/>
        </c:dLbls>
        <c:marker val="1"/>
        <c:smooth val="0"/>
        <c:axId val="119268096"/>
        <c:axId val="119270016"/>
      </c:lineChart>
      <c:dateAx>
        <c:axId val="119268096"/>
        <c:scaling>
          <c:orientation val="minMax"/>
        </c:scaling>
        <c:delete val="1"/>
        <c:axPos val="b"/>
        <c:numFmt formatCode="ge" sourceLinked="1"/>
        <c:majorTickMark val="none"/>
        <c:minorTickMark val="none"/>
        <c:tickLblPos val="none"/>
        <c:crossAx val="119270016"/>
        <c:crosses val="autoZero"/>
        <c:auto val="1"/>
        <c:lblOffset val="100"/>
        <c:baseTimeUnit val="years"/>
      </c:dateAx>
      <c:valAx>
        <c:axId val="11927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6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formatCode="#,##0.00;&quot;△&quot;#,##0.00;&quot;-&quot;">
                  <c:v>14248.8</c:v>
                </c:pt>
                <c:pt idx="1">
                  <c:v>0</c:v>
                </c:pt>
                <c:pt idx="2">
                  <c:v>0</c:v>
                </c:pt>
                <c:pt idx="3">
                  <c:v>0</c:v>
                </c:pt>
                <c:pt idx="4">
                  <c:v>0</c:v>
                </c:pt>
              </c:numCache>
            </c:numRef>
          </c:val>
          <c:extLst>
            <c:ext xmlns:c16="http://schemas.microsoft.com/office/drawing/2014/chart" uri="{C3380CC4-5D6E-409C-BE32-E72D297353CC}">
              <c16:uniqueId val="{00000000-A2EE-4692-AFA0-6263E7120828}"/>
            </c:ext>
          </c:extLst>
        </c:ser>
        <c:dLbls>
          <c:showLegendKey val="0"/>
          <c:showVal val="0"/>
          <c:showCatName val="0"/>
          <c:showSerName val="0"/>
          <c:showPercent val="0"/>
          <c:showBubbleSize val="0"/>
        </c:dLbls>
        <c:gapWidth val="150"/>
        <c:axId val="127922560"/>
        <c:axId val="12792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extLst>
            <c:ext xmlns:c16="http://schemas.microsoft.com/office/drawing/2014/chart" uri="{C3380CC4-5D6E-409C-BE32-E72D297353CC}">
              <c16:uniqueId val="{00000001-A2EE-4692-AFA0-6263E7120828}"/>
            </c:ext>
          </c:extLst>
        </c:ser>
        <c:dLbls>
          <c:showLegendKey val="0"/>
          <c:showVal val="0"/>
          <c:showCatName val="0"/>
          <c:showSerName val="0"/>
          <c:showPercent val="0"/>
          <c:showBubbleSize val="0"/>
        </c:dLbls>
        <c:marker val="1"/>
        <c:smooth val="0"/>
        <c:axId val="127922560"/>
        <c:axId val="127924480"/>
      </c:lineChart>
      <c:dateAx>
        <c:axId val="127922560"/>
        <c:scaling>
          <c:orientation val="minMax"/>
        </c:scaling>
        <c:delete val="1"/>
        <c:axPos val="b"/>
        <c:numFmt formatCode="ge" sourceLinked="1"/>
        <c:majorTickMark val="none"/>
        <c:minorTickMark val="none"/>
        <c:tickLblPos val="none"/>
        <c:crossAx val="127924480"/>
        <c:crosses val="autoZero"/>
        <c:auto val="1"/>
        <c:lblOffset val="100"/>
        <c:baseTimeUnit val="years"/>
      </c:dateAx>
      <c:valAx>
        <c:axId val="12792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2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8.35</c:v>
                </c:pt>
                <c:pt idx="1">
                  <c:v>25.17</c:v>
                </c:pt>
                <c:pt idx="2">
                  <c:v>46.49</c:v>
                </c:pt>
                <c:pt idx="3">
                  <c:v>63.4</c:v>
                </c:pt>
                <c:pt idx="4">
                  <c:v>51.05</c:v>
                </c:pt>
              </c:numCache>
            </c:numRef>
          </c:val>
          <c:extLst>
            <c:ext xmlns:c16="http://schemas.microsoft.com/office/drawing/2014/chart" uri="{C3380CC4-5D6E-409C-BE32-E72D297353CC}">
              <c16:uniqueId val="{00000000-D17A-4DDB-AA3B-94ED26058CDC}"/>
            </c:ext>
          </c:extLst>
        </c:ser>
        <c:dLbls>
          <c:showLegendKey val="0"/>
          <c:showVal val="0"/>
          <c:showCatName val="0"/>
          <c:showSerName val="0"/>
          <c:showPercent val="0"/>
          <c:showBubbleSize val="0"/>
        </c:dLbls>
        <c:gapWidth val="150"/>
        <c:axId val="132042752"/>
        <c:axId val="13204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extLst>
            <c:ext xmlns:c16="http://schemas.microsoft.com/office/drawing/2014/chart" uri="{C3380CC4-5D6E-409C-BE32-E72D297353CC}">
              <c16:uniqueId val="{00000001-D17A-4DDB-AA3B-94ED26058CDC}"/>
            </c:ext>
          </c:extLst>
        </c:ser>
        <c:dLbls>
          <c:showLegendKey val="0"/>
          <c:showVal val="0"/>
          <c:showCatName val="0"/>
          <c:showSerName val="0"/>
          <c:showPercent val="0"/>
          <c:showBubbleSize val="0"/>
        </c:dLbls>
        <c:marker val="1"/>
        <c:smooth val="0"/>
        <c:axId val="132042752"/>
        <c:axId val="132044672"/>
      </c:lineChart>
      <c:dateAx>
        <c:axId val="132042752"/>
        <c:scaling>
          <c:orientation val="minMax"/>
        </c:scaling>
        <c:delete val="1"/>
        <c:axPos val="b"/>
        <c:numFmt formatCode="ge" sourceLinked="1"/>
        <c:majorTickMark val="none"/>
        <c:minorTickMark val="none"/>
        <c:tickLblPos val="none"/>
        <c:crossAx val="132044672"/>
        <c:crosses val="autoZero"/>
        <c:auto val="1"/>
        <c:lblOffset val="100"/>
        <c:baseTimeUnit val="years"/>
      </c:dateAx>
      <c:valAx>
        <c:axId val="13204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4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2163.3200000000002</c:v>
                </c:pt>
                <c:pt idx="1">
                  <c:v>626.04</c:v>
                </c:pt>
                <c:pt idx="2">
                  <c:v>355.63</c:v>
                </c:pt>
                <c:pt idx="3">
                  <c:v>322.91000000000003</c:v>
                </c:pt>
                <c:pt idx="4">
                  <c:v>333.9</c:v>
                </c:pt>
              </c:numCache>
            </c:numRef>
          </c:val>
          <c:extLst>
            <c:ext xmlns:c16="http://schemas.microsoft.com/office/drawing/2014/chart" uri="{C3380CC4-5D6E-409C-BE32-E72D297353CC}">
              <c16:uniqueId val="{00000000-CF29-444B-9D5E-511A4B5582E0}"/>
            </c:ext>
          </c:extLst>
        </c:ser>
        <c:dLbls>
          <c:showLegendKey val="0"/>
          <c:showVal val="0"/>
          <c:showCatName val="0"/>
          <c:showSerName val="0"/>
          <c:showPercent val="0"/>
          <c:showBubbleSize val="0"/>
        </c:dLbls>
        <c:gapWidth val="150"/>
        <c:axId val="132063232"/>
        <c:axId val="13206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extLst>
            <c:ext xmlns:c16="http://schemas.microsoft.com/office/drawing/2014/chart" uri="{C3380CC4-5D6E-409C-BE32-E72D297353CC}">
              <c16:uniqueId val="{00000001-CF29-444B-9D5E-511A4B5582E0}"/>
            </c:ext>
          </c:extLst>
        </c:ser>
        <c:dLbls>
          <c:showLegendKey val="0"/>
          <c:showVal val="0"/>
          <c:showCatName val="0"/>
          <c:showSerName val="0"/>
          <c:showPercent val="0"/>
          <c:showBubbleSize val="0"/>
        </c:dLbls>
        <c:marker val="1"/>
        <c:smooth val="0"/>
        <c:axId val="132063232"/>
        <c:axId val="132065152"/>
      </c:lineChart>
      <c:dateAx>
        <c:axId val="132063232"/>
        <c:scaling>
          <c:orientation val="minMax"/>
        </c:scaling>
        <c:delete val="1"/>
        <c:axPos val="b"/>
        <c:numFmt formatCode="ge" sourceLinked="1"/>
        <c:majorTickMark val="none"/>
        <c:minorTickMark val="none"/>
        <c:tickLblPos val="none"/>
        <c:crossAx val="132065152"/>
        <c:crosses val="autoZero"/>
        <c:auto val="1"/>
        <c:lblOffset val="100"/>
        <c:baseTimeUnit val="years"/>
      </c:dateAx>
      <c:valAx>
        <c:axId val="13206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6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40" zoomScaleNormal="100" workbookViewId="0">
      <selection activeCell="CC20" sqref="CC20"/>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青森県　外ヶ浜町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D3</v>
      </c>
      <c r="X8" s="48"/>
      <c r="Y8" s="48"/>
      <c r="Z8" s="48"/>
      <c r="AA8" s="48"/>
      <c r="AB8" s="48"/>
      <c r="AC8" s="48"/>
      <c r="AD8" s="49" t="s">
        <v>122</v>
      </c>
      <c r="AE8" s="49"/>
      <c r="AF8" s="49"/>
      <c r="AG8" s="49"/>
      <c r="AH8" s="49"/>
      <c r="AI8" s="49"/>
      <c r="AJ8" s="49"/>
      <c r="AK8" s="4"/>
      <c r="AL8" s="50">
        <f>データ!S6</f>
        <v>6451</v>
      </c>
      <c r="AM8" s="50"/>
      <c r="AN8" s="50"/>
      <c r="AO8" s="50"/>
      <c r="AP8" s="50"/>
      <c r="AQ8" s="50"/>
      <c r="AR8" s="50"/>
      <c r="AS8" s="50"/>
      <c r="AT8" s="45">
        <f>データ!T6</f>
        <v>230.29</v>
      </c>
      <c r="AU8" s="45"/>
      <c r="AV8" s="45"/>
      <c r="AW8" s="45"/>
      <c r="AX8" s="45"/>
      <c r="AY8" s="45"/>
      <c r="AZ8" s="45"/>
      <c r="BA8" s="45"/>
      <c r="BB8" s="45">
        <f>データ!U6</f>
        <v>28.01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20.27</v>
      </c>
      <c r="Q10" s="45"/>
      <c r="R10" s="45"/>
      <c r="S10" s="45"/>
      <c r="T10" s="45"/>
      <c r="U10" s="45"/>
      <c r="V10" s="45"/>
      <c r="W10" s="45">
        <f>データ!Q6</f>
        <v>90</v>
      </c>
      <c r="X10" s="45"/>
      <c r="Y10" s="45"/>
      <c r="Z10" s="45"/>
      <c r="AA10" s="45"/>
      <c r="AB10" s="45"/>
      <c r="AC10" s="45"/>
      <c r="AD10" s="50">
        <f>データ!R6</f>
        <v>2730</v>
      </c>
      <c r="AE10" s="50"/>
      <c r="AF10" s="50"/>
      <c r="AG10" s="50"/>
      <c r="AH10" s="50"/>
      <c r="AI10" s="50"/>
      <c r="AJ10" s="50"/>
      <c r="AK10" s="2"/>
      <c r="AL10" s="50">
        <f>データ!V6</f>
        <v>1300</v>
      </c>
      <c r="AM10" s="50"/>
      <c r="AN10" s="50"/>
      <c r="AO10" s="50"/>
      <c r="AP10" s="50"/>
      <c r="AQ10" s="50"/>
      <c r="AR10" s="50"/>
      <c r="AS10" s="50"/>
      <c r="AT10" s="45">
        <f>データ!W6</f>
        <v>0.84</v>
      </c>
      <c r="AU10" s="45"/>
      <c r="AV10" s="45"/>
      <c r="AW10" s="45"/>
      <c r="AX10" s="45"/>
      <c r="AY10" s="45"/>
      <c r="AZ10" s="45"/>
      <c r="BA10" s="45"/>
      <c r="BB10" s="45">
        <f>データ!X6</f>
        <v>1547.62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23078</v>
      </c>
      <c r="D6" s="33">
        <f t="shared" si="3"/>
        <v>47</v>
      </c>
      <c r="E6" s="33">
        <f t="shared" si="3"/>
        <v>17</v>
      </c>
      <c r="F6" s="33">
        <f t="shared" si="3"/>
        <v>4</v>
      </c>
      <c r="G6" s="33">
        <f t="shared" si="3"/>
        <v>0</v>
      </c>
      <c r="H6" s="33" t="str">
        <f t="shared" si="3"/>
        <v>青森県　外ヶ浜町</v>
      </c>
      <c r="I6" s="33" t="str">
        <f t="shared" si="3"/>
        <v>法非適用</v>
      </c>
      <c r="J6" s="33" t="str">
        <f t="shared" si="3"/>
        <v>下水道事業</v>
      </c>
      <c r="K6" s="33" t="str">
        <f t="shared" si="3"/>
        <v>特定環境保全公共下水道</v>
      </c>
      <c r="L6" s="33" t="str">
        <f t="shared" si="3"/>
        <v>D3</v>
      </c>
      <c r="M6" s="33">
        <f t="shared" si="3"/>
        <v>0</v>
      </c>
      <c r="N6" s="34" t="str">
        <f t="shared" si="3"/>
        <v>-</v>
      </c>
      <c r="O6" s="34" t="str">
        <f t="shared" si="3"/>
        <v>該当数値なし</v>
      </c>
      <c r="P6" s="34">
        <f t="shared" si="3"/>
        <v>20.27</v>
      </c>
      <c r="Q6" s="34">
        <f t="shared" si="3"/>
        <v>90</v>
      </c>
      <c r="R6" s="34">
        <f t="shared" si="3"/>
        <v>2730</v>
      </c>
      <c r="S6" s="34">
        <f t="shared" si="3"/>
        <v>6451</v>
      </c>
      <c r="T6" s="34">
        <f t="shared" si="3"/>
        <v>230.29</v>
      </c>
      <c r="U6" s="34">
        <f t="shared" si="3"/>
        <v>28.01</v>
      </c>
      <c r="V6" s="34">
        <f t="shared" si="3"/>
        <v>1300</v>
      </c>
      <c r="W6" s="34">
        <f t="shared" si="3"/>
        <v>0.84</v>
      </c>
      <c r="X6" s="34">
        <f t="shared" si="3"/>
        <v>1547.62</v>
      </c>
      <c r="Y6" s="35">
        <f>IF(Y7="",NA(),Y7)</f>
        <v>44.81</v>
      </c>
      <c r="Z6" s="35">
        <f t="shared" ref="Z6:AH6" si="4">IF(Z7="",NA(),Z7)</f>
        <v>81.33</v>
      </c>
      <c r="AA6" s="35">
        <f t="shared" si="4"/>
        <v>83.39</v>
      </c>
      <c r="AB6" s="35">
        <f t="shared" si="4"/>
        <v>93.53</v>
      </c>
      <c r="AC6" s="35">
        <f t="shared" si="4"/>
        <v>84.33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14248.8</v>
      </c>
      <c r="BG6" s="34">
        <f t="shared" ref="BG6:BO6" si="7">IF(BG7="",NA(),BG7)</f>
        <v>0</v>
      </c>
      <c r="BH6" s="34">
        <f t="shared" si="7"/>
        <v>0</v>
      </c>
      <c r="BI6" s="34">
        <f t="shared" si="7"/>
        <v>0</v>
      </c>
      <c r="BJ6" s="34">
        <f t="shared" si="7"/>
        <v>0</v>
      </c>
      <c r="BK6" s="35">
        <f t="shared" si="7"/>
        <v>1716.82</v>
      </c>
      <c r="BL6" s="35">
        <f t="shared" si="7"/>
        <v>1554.05</v>
      </c>
      <c r="BM6" s="35">
        <f t="shared" si="7"/>
        <v>1671.86</v>
      </c>
      <c r="BN6" s="35">
        <f t="shared" si="7"/>
        <v>1673.47</v>
      </c>
      <c r="BO6" s="35">
        <f t="shared" si="7"/>
        <v>1592.72</v>
      </c>
      <c r="BP6" s="34" t="str">
        <f>IF(BP7="","",IF(BP7="-","【-】","【"&amp;SUBSTITUTE(TEXT(BP7,"#,##0.00"),"-","△")&amp;"】"))</f>
        <v>【1,348.09】</v>
      </c>
      <c r="BQ6" s="35">
        <f>IF(BQ7="",NA(),BQ7)</f>
        <v>8.35</v>
      </c>
      <c r="BR6" s="35">
        <f t="shared" ref="BR6:BZ6" si="8">IF(BR7="",NA(),BR7)</f>
        <v>25.17</v>
      </c>
      <c r="BS6" s="35">
        <f t="shared" si="8"/>
        <v>46.49</v>
      </c>
      <c r="BT6" s="35">
        <f t="shared" si="8"/>
        <v>63.4</v>
      </c>
      <c r="BU6" s="35">
        <f t="shared" si="8"/>
        <v>51.05</v>
      </c>
      <c r="BV6" s="35">
        <f t="shared" si="8"/>
        <v>51.73</v>
      </c>
      <c r="BW6" s="35">
        <f t="shared" si="8"/>
        <v>53.01</v>
      </c>
      <c r="BX6" s="35">
        <f t="shared" si="8"/>
        <v>50.54</v>
      </c>
      <c r="BY6" s="35">
        <f t="shared" si="8"/>
        <v>49.22</v>
      </c>
      <c r="BZ6" s="35">
        <f t="shared" si="8"/>
        <v>53.7</v>
      </c>
      <c r="CA6" s="34" t="str">
        <f>IF(CA7="","",IF(CA7="-","【-】","【"&amp;SUBSTITUTE(TEXT(CA7,"#,##0.00"),"-","△")&amp;"】"))</f>
        <v>【69.80】</v>
      </c>
      <c r="CB6" s="35">
        <f>IF(CB7="",NA(),CB7)</f>
        <v>2163.3200000000002</v>
      </c>
      <c r="CC6" s="35">
        <f t="shared" ref="CC6:CK6" si="9">IF(CC7="",NA(),CC7)</f>
        <v>626.04</v>
      </c>
      <c r="CD6" s="35">
        <f t="shared" si="9"/>
        <v>355.63</v>
      </c>
      <c r="CE6" s="35">
        <f t="shared" si="9"/>
        <v>322.91000000000003</v>
      </c>
      <c r="CF6" s="35">
        <f t="shared" si="9"/>
        <v>333.9</v>
      </c>
      <c r="CG6" s="35">
        <f t="shared" si="9"/>
        <v>310.47000000000003</v>
      </c>
      <c r="CH6" s="35">
        <f t="shared" si="9"/>
        <v>299.39</v>
      </c>
      <c r="CI6" s="35">
        <f t="shared" si="9"/>
        <v>320.36</v>
      </c>
      <c r="CJ6" s="35">
        <f t="shared" si="9"/>
        <v>332.02</v>
      </c>
      <c r="CK6" s="35">
        <f t="shared" si="9"/>
        <v>300.35000000000002</v>
      </c>
      <c r="CL6" s="34" t="str">
        <f>IF(CL7="","",IF(CL7="-","【-】","【"&amp;SUBSTITUTE(TEXT(CL7,"#,##0.00"),"-","△")&amp;"】"))</f>
        <v>【232.54】</v>
      </c>
      <c r="CM6" s="35">
        <f>IF(CM7="",NA(),CM7)</f>
        <v>7.95</v>
      </c>
      <c r="CN6" s="35">
        <f t="shared" ref="CN6:CV6" si="10">IF(CN7="",NA(),CN7)</f>
        <v>9</v>
      </c>
      <c r="CO6" s="35">
        <f t="shared" si="10"/>
        <v>8.6300000000000008</v>
      </c>
      <c r="CP6" s="35">
        <f t="shared" si="10"/>
        <v>8.68</v>
      </c>
      <c r="CQ6" s="35">
        <f t="shared" si="10"/>
        <v>8.68</v>
      </c>
      <c r="CR6" s="35">
        <f t="shared" si="10"/>
        <v>36.67</v>
      </c>
      <c r="CS6" s="35">
        <f t="shared" si="10"/>
        <v>36.200000000000003</v>
      </c>
      <c r="CT6" s="35">
        <f t="shared" si="10"/>
        <v>34.74</v>
      </c>
      <c r="CU6" s="35">
        <f t="shared" si="10"/>
        <v>36.65</v>
      </c>
      <c r="CV6" s="35">
        <f t="shared" si="10"/>
        <v>37.72</v>
      </c>
      <c r="CW6" s="34" t="str">
        <f>IF(CW7="","",IF(CW7="-","【-】","【"&amp;SUBSTITUTE(TEXT(CW7,"#,##0.00"),"-","△")&amp;"】"))</f>
        <v>【42.17】</v>
      </c>
      <c r="CX6" s="35">
        <f>IF(CX7="",NA(),CX7)</f>
        <v>40.69</v>
      </c>
      <c r="CY6" s="35">
        <f t="shared" ref="CY6:DG6" si="11">IF(CY7="",NA(),CY7)</f>
        <v>40.69</v>
      </c>
      <c r="CZ6" s="35">
        <f t="shared" si="11"/>
        <v>42.68</v>
      </c>
      <c r="DA6" s="35">
        <f t="shared" si="11"/>
        <v>46.38</v>
      </c>
      <c r="DB6" s="35">
        <f t="shared" si="11"/>
        <v>49.77</v>
      </c>
      <c r="DC6" s="35">
        <f t="shared" si="11"/>
        <v>71.239999999999995</v>
      </c>
      <c r="DD6" s="35">
        <f t="shared" si="11"/>
        <v>71.069999999999993</v>
      </c>
      <c r="DE6" s="35">
        <f t="shared" si="11"/>
        <v>70.14</v>
      </c>
      <c r="DF6" s="35">
        <f t="shared" si="11"/>
        <v>68.83</v>
      </c>
      <c r="DG6" s="35">
        <f t="shared" si="11"/>
        <v>68.459999999999994</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0.26</v>
      </c>
      <c r="EN6" s="35">
        <f t="shared" si="14"/>
        <v>0.13</v>
      </c>
      <c r="EO6" s="34" t="str">
        <f>IF(EO7="","",IF(EO7="-","【-】","【"&amp;SUBSTITUTE(TEXT(EO7,"#,##0.00"),"-","△")&amp;"】"))</f>
        <v>【0.09】</v>
      </c>
    </row>
    <row r="7" spans="1:145" s="36" customFormat="1" x14ac:dyDescent="0.15">
      <c r="A7" s="28"/>
      <c r="B7" s="37">
        <v>2016</v>
      </c>
      <c r="C7" s="37">
        <v>23078</v>
      </c>
      <c r="D7" s="37">
        <v>47</v>
      </c>
      <c r="E7" s="37">
        <v>17</v>
      </c>
      <c r="F7" s="37">
        <v>4</v>
      </c>
      <c r="G7" s="37">
        <v>0</v>
      </c>
      <c r="H7" s="37" t="s">
        <v>109</v>
      </c>
      <c r="I7" s="37" t="s">
        <v>110</v>
      </c>
      <c r="J7" s="37" t="s">
        <v>111</v>
      </c>
      <c r="K7" s="37" t="s">
        <v>112</v>
      </c>
      <c r="L7" s="37" t="s">
        <v>113</v>
      </c>
      <c r="M7" s="37"/>
      <c r="N7" s="38" t="s">
        <v>114</v>
      </c>
      <c r="O7" s="38" t="s">
        <v>115</v>
      </c>
      <c r="P7" s="38">
        <v>20.27</v>
      </c>
      <c r="Q7" s="38">
        <v>90</v>
      </c>
      <c r="R7" s="38">
        <v>2730</v>
      </c>
      <c r="S7" s="38">
        <v>6451</v>
      </c>
      <c r="T7" s="38">
        <v>230.29</v>
      </c>
      <c r="U7" s="38">
        <v>28.01</v>
      </c>
      <c r="V7" s="38">
        <v>1300</v>
      </c>
      <c r="W7" s="38">
        <v>0.84</v>
      </c>
      <c r="X7" s="38">
        <v>1547.62</v>
      </c>
      <c r="Y7" s="38">
        <v>44.81</v>
      </c>
      <c r="Z7" s="38">
        <v>81.33</v>
      </c>
      <c r="AA7" s="38">
        <v>83.39</v>
      </c>
      <c r="AB7" s="38">
        <v>93.53</v>
      </c>
      <c r="AC7" s="38">
        <v>84.33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14248.8</v>
      </c>
      <c r="BG7" s="38">
        <v>0</v>
      </c>
      <c r="BH7" s="38">
        <v>0</v>
      </c>
      <c r="BI7" s="38">
        <v>0</v>
      </c>
      <c r="BJ7" s="38">
        <v>0</v>
      </c>
      <c r="BK7" s="38">
        <v>1716.82</v>
      </c>
      <c r="BL7" s="38">
        <v>1554.05</v>
      </c>
      <c r="BM7" s="38">
        <v>1671.86</v>
      </c>
      <c r="BN7" s="38">
        <v>1673.47</v>
      </c>
      <c r="BO7" s="38">
        <v>1592.72</v>
      </c>
      <c r="BP7" s="38">
        <v>1348.09</v>
      </c>
      <c r="BQ7" s="38">
        <v>8.35</v>
      </c>
      <c r="BR7" s="38">
        <v>25.17</v>
      </c>
      <c r="BS7" s="38">
        <v>46.49</v>
      </c>
      <c r="BT7" s="38">
        <v>63.4</v>
      </c>
      <c r="BU7" s="38">
        <v>51.05</v>
      </c>
      <c r="BV7" s="38">
        <v>51.73</v>
      </c>
      <c r="BW7" s="38">
        <v>53.01</v>
      </c>
      <c r="BX7" s="38">
        <v>50.54</v>
      </c>
      <c r="BY7" s="38">
        <v>49.22</v>
      </c>
      <c r="BZ7" s="38">
        <v>53.7</v>
      </c>
      <c r="CA7" s="38">
        <v>69.8</v>
      </c>
      <c r="CB7" s="38">
        <v>2163.3200000000002</v>
      </c>
      <c r="CC7" s="38">
        <v>626.04</v>
      </c>
      <c r="CD7" s="38">
        <v>355.63</v>
      </c>
      <c r="CE7" s="38">
        <v>322.91000000000003</v>
      </c>
      <c r="CF7" s="38">
        <v>333.9</v>
      </c>
      <c r="CG7" s="38">
        <v>310.47000000000003</v>
      </c>
      <c r="CH7" s="38">
        <v>299.39</v>
      </c>
      <c r="CI7" s="38">
        <v>320.36</v>
      </c>
      <c r="CJ7" s="38">
        <v>332.02</v>
      </c>
      <c r="CK7" s="38">
        <v>300.35000000000002</v>
      </c>
      <c r="CL7" s="38">
        <v>232.54</v>
      </c>
      <c r="CM7" s="38">
        <v>7.95</v>
      </c>
      <c r="CN7" s="38">
        <v>9</v>
      </c>
      <c r="CO7" s="38">
        <v>8.6300000000000008</v>
      </c>
      <c r="CP7" s="38">
        <v>8.68</v>
      </c>
      <c r="CQ7" s="38">
        <v>8.68</v>
      </c>
      <c r="CR7" s="38">
        <v>36.67</v>
      </c>
      <c r="CS7" s="38">
        <v>36.200000000000003</v>
      </c>
      <c r="CT7" s="38">
        <v>34.74</v>
      </c>
      <c r="CU7" s="38">
        <v>36.65</v>
      </c>
      <c r="CV7" s="38">
        <v>37.72</v>
      </c>
      <c r="CW7" s="38">
        <v>42.17</v>
      </c>
      <c r="CX7" s="38">
        <v>40.69</v>
      </c>
      <c r="CY7" s="38">
        <v>40.69</v>
      </c>
      <c r="CZ7" s="38">
        <v>42.68</v>
      </c>
      <c r="DA7" s="38">
        <v>46.38</v>
      </c>
      <c r="DB7" s="38">
        <v>49.77</v>
      </c>
      <c r="DC7" s="38">
        <v>71.239999999999995</v>
      </c>
      <c r="DD7" s="38">
        <v>71.069999999999993</v>
      </c>
      <c r="DE7" s="38">
        <v>70.14</v>
      </c>
      <c r="DF7" s="38">
        <v>68.83</v>
      </c>
      <c r="DG7" s="38">
        <v>68.459999999999994</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0.26</v>
      </c>
      <c r="EN7" s="38">
        <v>0.13</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